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X:\LandbrugetsFonde\10. PLAF\6 Skabeloner\1 Ansøgningskemaer\2025\"/>
    </mc:Choice>
  </mc:AlternateContent>
  <xr:revisionPtr revIDLastSave="0" documentId="8_{49B3FEE5-EF3D-4073-81AB-CD29B77F47B3}" xr6:coauthVersionLast="47" xr6:coauthVersionMax="47" xr10:uidLastSave="{00000000-0000-0000-0000-000000000000}"/>
  <bookViews>
    <workbookView xWindow="-120" yWindow="-120" windowWidth="29040" windowHeight="1584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1" l="1"/>
  <c r="M102" i="11"/>
  <c r="M100" i="11"/>
  <c r="M99" i="11"/>
  <c r="M98" i="11"/>
  <c r="M96" i="11"/>
  <c r="M97" i="11"/>
  <c r="D159" i="11"/>
  <c r="D162" i="11" s="1"/>
  <c r="D164" i="11" s="1"/>
  <c r="C159" i="11"/>
  <c r="C162" i="11" l="1"/>
  <c r="C164" i="11" s="1"/>
  <c r="F161" i="11" l="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F79" i="11" s="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<sst xmlns="http://schemas.openxmlformats.org/spreadsheetml/2006/main" count="243" uniqueCount="211">
  <si>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</si>
  <si>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</si>
  <si>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</si>
  <si>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</si>
  <si>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</si>
  <si>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</si>
  <si>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</si>
  <si>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</si>
  <si>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</si>
  <si>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</si>
  <si>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</si>
  <si>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</si>
  <si>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</si>
  <si>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</si>
  <si>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</si>
  <si>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</si>
  <si>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</si>
  <si>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</si>
  <si>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</si>
  <si>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</si>
  <si>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</si>
  <si>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</si>
  <si>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</si>
  <si>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</si>
  <si>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</si>
  <si>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</si>
  <si>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</si>
  <si>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</si>
  <si>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</si>
  <si>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</si>
  <si>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</si>
  <si>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</si>
  <si>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</si>
  <si>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</si>
  <si>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</si>
  <si>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</si>
  <si>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</si>
  <si>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</si>
  <si>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</si>
  <si>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</si>
  <si>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</si>
  <si>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</si>
  <si>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</si>
  <si>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</si>
  <si>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</si>
  <si>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</si>
  <si>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</si>
  <si>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</si>
  <si>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</si>
  <si>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</si>
  <si>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</si>
  <si>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</si>
  <si>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</si>
  <si>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</si>
  <si>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</si>
  <si>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</si>
  <si>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</si>
  <si>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</si>
  <si>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</si>
  <si>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</si>
  <si>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</si>
  <si>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</si>
  <si>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</si>
  <si>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</si>
  <si>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</si>
  <si>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</si>
  <si>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</si>
  <si>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</si>
  <si>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</si>
  <si>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</si>
  <si>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</si>
  <si>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</si>
  <si>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</si>
  <si>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</si>
  <si>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</si>
  <si>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</si>
  <si>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</si>
  <si>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</si>
  <si>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</si>
  <si>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</si>
  <si>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</si>
  <si>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</si>
  <si>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</si>
  <si>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</si>
  <si>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</si>
  <si>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</si>
  <si>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</si>
  <si>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</si>
  <si>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</si>
  <si>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</si>
  <si>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</si>
  <si>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</si>
  <si>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</si>
  <si>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</si>
  <si>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</si>
  <si>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</si>
  <si>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</si>
  <si>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</si>
  <si>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</si>
  <si>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</si>
  <si>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</si>
  <si>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</si>
  <si>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</si>
  <si>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</si>
  <si>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Når der er tale om samfinansierede projekter med flere hjemler, skal der tilsvarende i ansøgningsskemaets del 1 punk 1.3 sættes flere krydser.</t>
  </si>
  <si>
    <t>Skriv 'Kapitel 2' for Vidensoverførsel og informationsaktiviteter samt rådgivning, 'Kapitel 3 for forskning og udvikling jf. aktivitetsbekendtgørelsen osv.</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</si>
  <si>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</si>
  <si>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</si>
  <si>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</si>
  <si>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</si>
  <si>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</si>
  <si>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</si>
  <si>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</si>
  <si>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</si>
  <si>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</si>
  <si>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</si>
  <si>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</si>
  <si>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</si>
  <si>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</si>
  <si>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</si>
  <si>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</si>
  <si>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</si>
  <si>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</si>
  <si>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</si>
  <si>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</si>
  <si>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</si>
  <si>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</si>
  <si>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</si>
  <si>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</si>
  <si>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</si>
  <si>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</si>
  <si>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</si>
  <si>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</si>
  <si>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</si>
  <si>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</si>
  <si>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</si>
  <si>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</si>
  <si>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</si>
  <si>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t>Overhead - model 1</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</si>
  <si>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</si>
  <si>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</si>
  <si>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</si>
  <si>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</si>
  <si>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</si>
  <si>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</si>
  <si>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</si>
  <si>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</si>
  <si>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</si>
  <si>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</si>
  <si>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</si>
  <si>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</si>
  <si>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</si>
  <si>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</si>
  <si>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</si>
  <si>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</si>
  <si>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</si>
  <si>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</si>
  <si>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</si>
  <si>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</si>
  <si>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</si>
  <si>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</si>
  <si>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</si>
  <si>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</si>
  <si>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</si>
  <si>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</si>
  <si>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</si>
  <si>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</si>
  <si>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</si>
  <si>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</si>
  <si>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</si>
  <si>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</si>
  <si>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</si>
  <si>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</si>
  <si>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</si>
  <si>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</si>
  <si>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</si>
  <si>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</si>
  <si>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</si>
  <si>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</si>
  <si>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</si>
  <si>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</si>
  <si>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</si>
  <si>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</si>
  <si>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</si>
  <si>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Der kan indsættes flere rækker, hvis der er behov for det under punkt 3.3 - 3.5.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</si>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</sst>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302">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0" xfId="0" applyAlignment="1">
      <alignment horizontal="left" wrapText="1"/>
    </xf>
    <xf numFmtId="0" fontId="0" fillId="0" borderId="0" xfId="0" applyAlignment="1" applyProtection="1">
      <alignment horizontal="left" vertical="top"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0" fillId="0" borderId="0" xfId="0" applyAlignment="1">
      <alignment horizontal="left" vertical="top" wrapText="1"/>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3" fillId="0" borderId="15" xfId="0" applyNumberFormat="1" applyFont="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11" xfId="0" applyBorder="1" applyAlignment="1" applyProtection="1">
      <alignment horizontal="left"/>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0" xfId="0" applyAlignment="1">
      <alignment horizontal="left" vertical="center" wrapText="1"/>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9" fillId="0" borderId="0" xfId="0" applyFont="1" applyFill="1" applyAlignment="1">
      <alignment horizontal="left" vertical="top"/>
    </xf>
    <xf numFmtId="0" fontId="8" fillId="0" borderId="0" xfId="0" applyFont="1" applyFill="1" applyAlignment="1">
      <alignment vertical="top"/>
    </xf>
    <xf numFmtId="0" fontId="8" fillId="0" borderId="23" xfId="0" applyFont="1" applyFill="1" applyBorder="1" applyAlignment="1">
      <alignment horizontal="left" vertical="top" wrapText="1"/>
    </xf>
    <xf numFmtId="0" fontId="0" fillId="0" borderId="0" xfId="0" applyFill="1"/>
    <xf numFmtId="0" fontId="0" fillId="0" borderId="0" xfId="0" applyFill="1" applyAlignment="1" applyProtection="1">
      <alignment horizontal="left"/>
      <protection locked="0"/>
    </xf>
    <xf numFmtId="0" fontId="0" fillId="0" borderId="0" xfId="0" applyFill="1" applyProtection="1">
      <protection locked="0"/>
    </xf>
    <xf numFmtId="0" fontId="0" fillId="0" borderId="7" xfId="0" applyFill="1" applyBorder="1"/>
    <xf numFmtId="0" fontId="0" fillId="0" borderId="4" xfId="0" applyFill="1" applyBorder="1" applyAlignment="1" applyProtection="1">
      <alignment vertical="top"/>
      <protection locked="0"/>
    </xf>
    <xf numFmtId="0" fontId="0" fillId="0" borderId="1" xfId="0" applyFill="1" applyBorder="1" applyAlignment="1" applyProtection="1">
      <alignment horizontal="center" vertical="top" wrapText="1"/>
      <protection locked="0"/>
    </xf>
    <xf numFmtId="3" fontId="0" fillId="0" borderId="1" xfId="0" applyNumberFormat="1" applyFill="1" applyBorder="1" applyAlignment="1" applyProtection="1">
      <alignment horizontal="center" vertical="top"/>
      <protection locked="0"/>
    </xf>
    <xf numFmtId="0" fontId="0" fillId="0" borderId="4" xfId="0" applyFill="1" applyBorder="1" applyAlignment="1" applyProtection="1">
      <alignment vertical="top" wrapText="1"/>
      <protection locked="0"/>
    </xf>
    <xf numFmtId="0" fontId="0" fillId="0" borderId="4" xfId="0" applyFill="1" applyBorder="1" applyAlignment="1" applyProtection="1">
      <alignment horizontal="center" vertical="top" wrapText="1"/>
      <protection locked="0"/>
    </xf>
    <xf numFmtId="3" fontId="0" fillId="0" borderId="0" xfId="0" applyNumberFormat="1" applyFill="1" applyAlignment="1" applyProtection="1">
      <alignment horizontal="center" vertical="top"/>
      <protection locked="0"/>
    </xf>
    <xf numFmtId="0" fontId="0" fillId="0" borderId="1" xfId="0" applyFill="1" applyBorder="1" applyAlignment="1" applyProtection="1">
      <alignment vertical="top"/>
      <protection locked="0"/>
    </xf>
    <xf numFmtId="0" fontId="0" fillId="0" borderId="1" xfId="0" applyFill="1" applyBorder="1" applyProtection="1">
      <protection locked="0"/>
    </xf>
    <xf numFmtId="0" fontId="0" fillId="0" borderId="1" xfId="0" applyFill="1" applyBorder="1" applyAlignment="1" applyProtection="1">
      <alignment horizontal="center"/>
      <protection locked="0"/>
    </xf>
    <xf numFmtId="3" fontId="0" fillId="0" borderId="1" xfId="0" applyNumberFormat="1" applyFill="1" applyBorder="1" applyAlignment="1" applyProtection="1">
      <alignment horizontal="center"/>
      <protection locked="0"/>
    </xf>
    <xf numFmtId="0" fontId="0" fillId="0" borderId="3" xfId="0" applyFill="1" applyBorder="1" applyProtection="1">
      <protection locked="0"/>
    </xf>
    <xf numFmtId="3" fontId="0" fillId="0" borderId="3" xfId="0" applyNumberFormat="1" applyFill="1" applyBorder="1" applyProtection="1">
      <protection locked="0"/>
    </xf>
    <xf numFmtId="3" fontId="0" fillId="0" borderId="3" xfId="0" applyNumberFormat="1" applyFill="1" applyBorder="1" applyAlignment="1" applyProtection="1">
      <alignment horizontal="center" vertical="top"/>
      <protection locked="0"/>
    </xf>
    <xf numFmtId="0" fontId="0" fillId="0" borderId="1" xfId="0" applyFill="1" applyBorder="1" applyAlignment="1" applyProtection="1">
      <alignment horizontal="left"/>
      <protection locked="0"/>
    </xf>
    <xf numFmtId="0" fontId="0" fillId="0" borderId="4" xfId="0" applyFill="1" applyBorder="1" applyAlignment="1" applyProtection="1">
      <alignment horizontal="left"/>
      <protection locked="0"/>
    </xf>
    <xf numFmtId="0" fontId="0" fillId="0" borderId="4" xfId="0" applyFill="1" applyBorder="1" applyAlignment="1" applyProtection="1">
      <alignment horizontal="center"/>
      <protection locked="0"/>
    </xf>
    <xf numFmtId="4" fontId="0" fillId="0" borderId="4" xfId="0" applyNumberFormat="1" applyFill="1" applyBorder="1" applyAlignment="1" applyProtection="1">
      <alignment horizontal="center"/>
      <protection locked="0"/>
    </xf>
    <xf numFmtId="3" fontId="0" fillId="0" borderId="4" xfId="0" applyNumberFormat="1" applyFill="1" applyBorder="1" applyAlignment="1" applyProtection="1">
      <alignment horizontal="center" vertical="top"/>
      <protection locked="0"/>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88</v>
      </c>
      <c r="B1" t="s">
        <v>89</v>
      </c>
      <c r="C1" t="s">
        <v>90</v>
      </c>
      <c r="J1" t="s">
        <v>92</v>
      </c>
      <c r="K1" t="s">
        <v>91</v>
      </c>
      <c r="L1" t="s">
        <v>66</v>
      </c>
      <c r="M1" t="s">
        <v>67</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zoomScaleNormal="100" zoomScaleSheetLayoutView="100" workbookViewId="0">
      <selection activeCell="I105" sqref="I105"/>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38</v>
      </c>
      <c r="B2" s="56"/>
      <c r="C2" s="55"/>
      <c r="D2" s="55"/>
      <c r="E2" s="55"/>
      <c r="F2" s="55"/>
      <c r="G2" s="57"/>
      <c r="I2" s="48" t="s">
        <v>101</v>
      </c>
      <c r="J2" s="48"/>
      <c r="K2" s="58"/>
      <c r="L2" s="58"/>
    </row>
    <row r="3" spans="1:22" x14ac:dyDescent="0.2">
      <c r="A3" s="55"/>
      <c r="B3" s="59"/>
      <c r="C3" s="55"/>
      <c r="D3" s="55"/>
      <c r="E3" s="55"/>
      <c r="F3" s="55"/>
      <c r="G3" s="57"/>
      <c r="I3" s="147" t="s">
        <v>150</v>
      </c>
      <c r="J3" s="145"/>
      <c r="K3" s="146"/>
      <c r="L3" s="146"/>
    </row>
    <row r="4" spans="1:22" x14ac:dyDescent="0.2">
      <c r="A4" s="55" t="s">
        <v>56</v>
      </c>
      <c r="B4" s="252"/>
      <c r="C4" s="253"/>
      <c r="D4" s="253"/>
      <c r="E4" s="253"/>
      <c r="F4" s="254"/>
      <c r="G4" s="60"/>
      <c r="I4" s="24"/>
      <c r="J4" s="24"/>
    </row>
    <row r="5" spans="1:22" ht="27" customHeight="1" x14ac:dyDescent="0.2">
      <c r="A5" s="55" t="s">
        <v>57</v>
      </c>
      <c r="B5" s="249"/>
      <c r="C5" s="250"/>
      <c r="D5" s="250"/>
      <c r="E5" s="250"/>
      <c r="F5" s="251"/>
      <c r="G5" s="60"/>
      <c r="I5" s="255" t="s">
        <v>174</v>
      </c>
      <c r="J5" s="255"/>
      <c r="K5" s="255"/>
      <c r="L5" s="255"/>
    </row>
    <row r="6" spans="1:22" x14ac:dyDescent="0.2">
      <c r="A6" s="55"/>
      <c r="B6" s="61"/>
      <c r="C6" s="61"/>
      <c r="D6" s="61"/>
      <c r="E6" s="61"/>
      <c r="F6" s="61"/>
      <c r="G6" s="62"/>
      <c r="I6" t="s">
        <v>167</v>
      </c>
    </row>
    <row r="7" spans="1:22" s="282" customFormat="1" ht="15.75" x14ac:dyDescent="0.2">
      <c r="A7" s="277" t="s">
        <v>180</v>
      </c>
      <c r="B7" s="278"/>
      <c r="C7" s="278"/>
      <c r="D7" s="278"/>
      <c r="E7" s="278"/>
      <c r="F7" s="278"/>
      <c r="G7" s="279"/>
      <c r="H7" s="280"/>
      <c r="I7" s="280" t="s">
        <v>142</v>
      </c>
      <c r="J7" s="281"/>
      <c r="K7" s="281"/>
      <c r="L7" s="281"/>
      <c r="M7" s="281"/>
      <c r="N7" s="281"/>
      <c r="O7" s="281"/>
      <c r="P7" s="281"/>
      <c r="Q7" s="281"/>
      <c r="R7" s="281"/>
      <c r="S7" s="281"/>
      <c r="T7" s="281"/>
      <c r="U7" s="281"/>
      <c r="V7" s="281"/>
    </row>
    <row r="8" spans="1:22" x14ac:dyDescent="0.2">
      <c r="D8" s="20"/>
      <c r="E8" s="20"/>
      <c r="F8" s="20"/>
      <c r="G8" s="63"/>
      <c r="I8" s="50" t="s">
        <v>151</v>
      </c>
      <c r="K8" s="23"/>
      <c r="L8" s="23"/>
      <c r="M8" s="23"/>
      <c r="N8" s="23"/>
      <c r="O8" s="23"/>
      <c r="P8" s="23"/>
      <c r="Q8" s="23"/>
      <c r="R8" s="23"/>
      <c r="S8" s="23"/>
      <c r="T8" s="23"/>
      <c r="U8" s="23"/>
      <c r="V8" s="23"/>
    </row>
    <row r="9" spans="1:22" x14ac:dyDescent="0.2">
      <c r="A9" s="64" t="s">
        <v>43</v>
      </c>
      <c r="B9" s="55"/>
      <c r="C9" s="55"/>
      <c r="D9" s="55"/>
      <c r="E9" s="55"/>
      <c r="F9" s="55"/>
      <c r="G9" s="57"/>
      <c r="K9" s="23"/>
      <c r="L9" s="23"/>
      <c r="M9" s="23"/>
      <c r="N9" s="23"/>
      <c r="O9" s="23"/>
      <c r="P9" s="23"/>
      <c r="Q9" s="23"/>
      <c r="R9" s="23"/>
      <c r="S9" s="23"/>
      <c r="T9" s="23"/>
      <c r="U9" s="23"/>
      <c r="V9" s="23"/>
    </row>
    <row r="10" spans="1:22" ht="39.75" customHeight="1" x14ac:dyDescent="0.2">
      <c r="A10" s="257" t="s">
        <v>44</v>
      </c>
      <c r="B10" s="258" t="s">
        <v>58</v>
      </c>
      <c r="C10" s="258"/>
      <c r="D10" s="258" t="s">
        <v>163</v>
      </c>
      <c r="E10" s="258"/>
      <c r="F10" s="258" t="s">
        <v>46</v>
      </c>
      <c r="G10" s="65"/>
      <c r="I10" s="266" t="s">
        <v>183</v>
      </c>
      <c r="J10" s="266"/>
      <c r="K10" s="266"/>
      <c r="L10" s="266"/>
    </row>
    <row r="11" spans="1:22" x14ac:dyDescent="0.2">
      <c r="A11" s="257"/>
      <c r="B11" s="256" t="s">
        <v>0</v>
      </c>
      <c r="C11" s="256"/>
      <c r="D11" s="256" t="s">
        <v>0</v>
      </c>
      <c r="E11" s="256"/>
      <c r="F11" s="259"/>
      <c r="G11" s="65"/>
      <c r="I11" s="66"/>
      <c r="J11" s="20"/>
      <c r="K11"/>
      <c r="L11"/>
      <c r="M11"/>
    </row>
    <row r="12" spans="1:22" ht="12.75" customHeight="1" x14ac:dyDescent="0.2">
      <c r="A12" s="18"/>
      <c r="B12" s="260"/>
      <c r="C12" s="260"/>
      <c r="D12" s="260"/>
      <c r="E12" s="260"/>
      <c r="F12" s="171" t="str">
        <f>IF(D12=0,"",D12/B12)</f>
        <v/>
      </c>
      <c r="G12" s="67"/>
      <c r="I12" s="102" t="s">
        <v>169</v>
      </c>
      <c r="J12" s="20"/>
      <c r="L12" s="66"/>
      <c r="M12" s="66"/>
    </row>
    <row r="13" spans="1:22" x14ac:dyDescent="0.2">
      <c r="A13" s="18"/>
      <c r="B13" s="238"/>
      <c r="C13" s="239"/>
      <c r="D13" s="238"/>
      <c r="E13" s="239"/>
      <c r="F13" s="171" t="str">
        <f t="shared" ref="F13:F17" si="0">IF(D13=0,"",D13/B13)</f>
        <v/>
      </c>
      <c r="G13" s="67"/>
      <c r="I13" s="102" t="s">
        <v>184</v>
      </c>
      <c r="J13" s="20"/>
    </row>
    <row r="14" spans="1:22" x14ac:dyDescent="0.2">
      <c r="A14" s="18"/>
      <c r="B14" s="238"/>
      <c r="C14" s="239"/>
      <c r="D14" s="238"/>
      <c r="E14" s="239"/>
      <c r="F14" s="171" t="str">
        <f t="shared" si="0"/>
        <v/>
      </c>
      <c r="G14" s="67"/>
      <c r="I14" s="102" t="s">
        <v>117</v>
      </c>
      <c r="J14" s="20"/>
      <c r="L14" s="66"/>
      <c r="M14" s="66"/>
    </row>
    <row r="15" spans="1:22" x14ac:dyDescent="0.2">
      <c r="A15" s="18"/>
      <c r="B15" s="238"/>
      <c r="C15" s="239"/>
      <c r="D15" s="238"/>
      <c r="E15" s="239"/>
      <c r="F15" s="171" t="str">
        <f t="shared" si="0"/>
        <v/>
      </c>
      <c r="G15" s="67"/>
      <c r="I15" s="148"/>
      <c r="J15" s="20"/>
      <c r="L15" s="66"/>
      <c r="M15" s="66"/>
    </row>
    <row r="16" spans="1:22" x14ac:dyDescent="0.2">
      <c r="A16" s="18"/>
      <c r="B16" s="238"/>
      <c r="C16" s="239"/>
      <c r="D16" s="238"/>
      <c r="E16" s="239"/>
      <c r="F16" s="171" t="str">
        <f t="shared" si="0"/>
        <v/>
      </c>
      <c r="G16" s="67"/>
      <c r="I16" s="149"/>
      <c r="J16" s="20"/>
    </row>
    <row r="17" spans="1:22" ht="12" customHeight="1" x14ac:dyDescent="0.2">
      <c r="A17" s="17" t="s">
        <v>45</v>
      </c>
      <c r="B17" s="240">
        <f>SUM(B12:C16)</f>
        <v>0</v>
      </c>
      <c r="C17" s="241"/>
      <c r="D17" s="240">
        <f>SUM(D12:E16)</f>
        <v>0</v>
      </c>
      <c r="E17" s="241"/>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181</v>
      </c>
      <c r="B20" s="45"/>
      <c r="C20" s="45"/>
      <c r="D20" s="72"/>
      <c r="E20" s="2"/>
      <c r="F20" s="70"/>
      <c r="G20" s="71"/>
    </row>
    <row r="21" spans="1:22" x14ac:dyDescent="0.2">
      <c r="A21" s="242" t="s">
        <v>60</v>
      </c>
      <c r="B21" s="9"/>
      <c r="C21" s="9"/>
      <c r="D21" s="10"/>
      <c r="E21" s="10"/>
      <c r="F21" s="15" t="s">
        <v>42</v>
      </c>
      <c r="G21" s="73"/>
    </row>
    <row r="22" spans="1:22" x14ac:dyDescent="0.2">
      <c r="A22" s="243"/>
      <c r="B22" s="11"/>
      <c r="C22" s="11"/>
      <c r="D22" s="12"/>
      <c r="E22" s="12"/>
      <c r="F22" s="74" t="s">
        <v>0</v>
      </c>
      <c r="G22" s="75"/>
    </row>
    <row r="23" spans="1:22" ht="40.5" customHeight="1" x14ac:dyDescent="0.2">
      <c r="A23" s="174" t="s">
        <v>182</v>
      </c>
      <c r="B23" s="175" t="s">
        <v>12</v>
      </c>
      <c r="C23" s="175" t="s">
        <v>53</v>
      </c>
      <c r="D23" s="176" t="s">
        <v>13</v>
      </c>
      <c r="E23" s="175" t="s">
        <v>15</v>
      </c>
      <c r="F23" s="177"/>
      <c r="G23" s="76"/>
    </row>
    <row r="24" spans="1:22" x14ac:dyDescent="0.2">
      <c r="A24" s="77"/>
      <c r="B24" s="78"/>
      <c r="C24" s="79"/>
      <c r="D24" s="80"/>
      <c r="E24" s="173" t="str">
        <f t="shared" ref="E24:E30" si="1">IF(D24&lt;&gt;"",C24*(1+D24/100),"")</f>
        <v/>
      </c>
      <c r="F24" s="178" t="str">
        <f t="shared" ref="F24:F30" si="2">IF(B24&lt;&gt;"",ROUND((B24*C24)/1000,0),"")</f>
        <v/>
      </c>
      <c r="G24" s="81"/>
      <c r="I24" s="82" t="s">
        <v>54</v>
      </c>
      <c r="J24" s="82"/>
    </row>
    <row r="25" spans="1:22" x14ac:dyDescent="0.2">
      <c r="A25" s="77"/>
      <c r="B25" s="78"/>
      <c r="C25" s="79"/>
      <c r="D25" s="80"/>
      <c r="E25" s="173" t="str">
        <f t="shared" si="1"/>
        <v/>
      </c>
      <c r="F25" s="178" t="str">
        <f t="shared" si="2"/>
        <v/>
      </c>
      <c r="G25" s="81"/>
    </row>
    <row r="26" spans="1:22" x14ac:dyDescent="0.2">
      <c r="A26" s="83"/>
      <c r="B26" s="78">
        <v>100</v>
      </c>
      <c r="C26" s="79"/>
      <c r="D26" s="80"/>
      <c r="E26" s="173" t="str">
        <f t="shared" si="1"/>
        <v/>
      </c>
      <c r="F26" s="178">
        <f t="shared" si="2"/>
        <v>0</v>
      </c>
      <c r="G26" s="81"/>
      <c r="I26" s="84" t="s">
        <v>152</v>
      </c>
      <c r="J26" s="84"/>
      <c r="T26" s="85"/>
      <c r="U26" s="85"/>
      <c r="V26" s="85"/>
    </row>
    <row r="27" spans="1:22" x14ac:dyDescent="0.2">
      <c r="A27" s="77"/>
      <c r="B27" s="78"/>
      <c r="C27" s="79"/>
      <c r="D27" s="80"/>
      <c r="E27" s="173" t="str">
        <f t="shared" si="1"/>
        <v/>
      </c>
      <c r="F27" s="178" t="str">
        <f t="shared" si="2"/>
        <v/>
      </c>
      <c r="G27" s="81"/>
      <c r="I27" s="85" t="s">
        <v>116</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16</v>
      </c>
      <c r="B31" s="192"/>
      <c r="C31" s="192"/>
      <c r="D31" s="192"/>
      <c r="E31" s="196"/>
      <c r="F31" s="178">
        <f>SUM(F24:F30)</f>
        <v>0</v>
      </c>
      <c r="G31" s="81"/>
      <c r="I31" s="49"/>
      <c r="J31" s="49"/>
    </row>
    <row r="32" spans="1:22" ht="12.75" customHeight="1" x14ac:dyDescent="0.2">
      <c r="A32" s="193" t="s">
        <v>72</v>
      </c>
      <c r="B32" s="192"/>
      <c r="C32" s="192"/>
      <c r="D32" s="40"/>
      <c r="E32" s="197"/>
      <c r="F32" s="179">
        <f>+F101</f>
        <v>0</v>
      </c>
      <c r="G32" s="86"/>
      <c r="I32" s="23" t="s">
        <v>78</v>
      </c>
    </row>
    <row r="33" spans="1:13" x14ac:dyDescent="0.2">
      <c r="A33" s="193" t="s">
        <v>120</v>
      </c>
      <c r="B33" s="192"/>
      <c r="C33" s="244"/>
      <c r="D33" s="244"/>
      <c r="E33" s="197"/>
      <c r="F33" s="179">
        <f>+F112</f>
        <v>0</v>
      </c>
      <c r="G33" s="81"/>
      <c r="I33" s="23" t="s">
        <v>79</v>
      </c>
    </row>
    <row r="34" spans="1:13" x14ac:dyDescent="0.2">
      <c r="A34" s="193" t="s">
        <v>73</v>
      </c>
      <c r="B34" s="192"/>
      <c r="C34" s="192"/>
      <c r="D34" s="40"/>
      <c r="E34" s="197"/>
      <c r="F34" s="180">
        <f>+F128</f>
        <v>0</v>
      </c>
      <c r="G34" s="86"/>
      <c r="I34" s="23" t="s">
        <v>80</v>
      </c>
    </row>
    <row r="35" spans="1:13" x14ac:dyDescent="0.2">
      <c r="A35" s="194" t="s">
        <v>74</v>
      </c>
      <c r="B35" s="1"/>
      <c r="C35" s="1"/>
      <c r="D35" s="195"/>
      <c r="E35" s="198"/>
      <c r="F35" s="181">
        <f>ROUND(F31,0)+ROUND(F32,0)+ROUND(F33,0)+ROUND(F34,0)</f>
        <v>0</v>
      </c>
      <c r="G35" s="87"/>
      <c r="H35" s="88"/>
    </row>
    <row r="36" spans="1:13" x14ac:dyDescent="0.2">
      <c r="A36" s="245" t="s">
        <v>18</v>
      </c>
      <c r="B36" s="246"/>
      <c r="C36" s="246"/>
      <c r="D36" s="40"/>
      <c r="E36" s="197"/>
      <c r="F36" s="178">
        <f>IF(D24&lt;&gt;"",ROUND((SUMPRODUCT(B24:B30,E24:E30)-SUMPRODUCT(B24:B30,C24:C30))/1000,0),0)</f>
        <v>0</v>
      </c>
      <c r="G36" s="81"/>
      <c r="I36" s="23" t="s">
        <v>186</v>
      </c>
    </row>
    <row r="37" spans="1:13" x14ac:dyDescent="0.2">
      <c r="A37" s="283" t="s">
        <v>19</v>
      </c>
      <c r="B37" s="192"/>
      <c r="C37" s="192"/>
      <c r="D37" s="89"/>
      <c r="E37" s="7" t="s">
        <v>11</v>
      </c>
      <c r="F37" s="178">
        <f>IF(D37&lt;&gt;"",ROUND((SUM(F31:F34)-F39)*(1+D37/100)-(SUM(F31:F34)-F39),0),0)</f>
        <v>0</v>
      </c>
      <c r="G37" s="81"/>
    </row>
    <row r="38" spans="1:13" x14ac:dyDescent="0.2">
      <c r="A38" s="199" t="s">
        <v>17</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143</v>
      </c>
    </row>
    <row r="40" spans="1:13" ht="13.5" thickBot="1" x14ac:dyDescent="0.25">
      <c r="A40" s="201" t="s">
        <v>1</v>
      </c>
      <c r="B40" s="202"/>
      <c r="C40" s="202"/>
      <c r="D40" s="208"/>
      <c r="E40" s="209"/>
      <c r="F40" s="184">
        <f>ROUND(F38-F39,0)</f>
        <v>0</v>
      </c>
      <c r="G40" s="87"/>
    </row>
    <row r="41" spans="1:13" ht="13.5" customHeight="1" x14ac:dyDescent="0.2">
      <c r="A41" s="203" t="s">
        <v>14</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42" t="s">
        <v>61</v>
      </c>
      <c r="B43" s="9"/>
      <c r="C43" s="9"/>
      <c r="D43" s="10"/>
      <c r="E43" s="10"/>
      <c r="F43" s="15" t="s">
        <v>42</v>
      </c>
      <c r="G43" s="73"/>
    </row>
    <row r="44" spans="1:13" x14ac:dyDescent="0.2">
      <c r="A44" s="243"/>
      <c r="B44" s="13"/>
      <c r="C44" s="11"/>
      <c r="D44" s="11"/>
      <c r="E44" s="12" t="s">
        <v>2</v>
      </c>
      <c r="F44" s="74" t="s">
        <v>0</v>
      </c>
      <c r="G44" s="75"/>
    </row>
    <row r="45" spans="1:13" x14ac:dyDescent="0.2">
      <c r="A45" s="199" t="s">
        <v>41</v>
      </c>
      <c r="B45" s="117"/>
      <c r="C45" s="192"/>
      <c r="D45" s="192"/>
      <c r="E45" s="218" t="str">
        <f>IF(F45="","",F45/$F$53)</f>
        <v/>
      </c>
      <c r="F45" s="92"/>
      <c r="G45" s="93"/>
    </row>
    <row r="46" spans="1:13" x14ac:dyDescent="0.2">
      <c r="A46" s="193" t="s">
        <v>185</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144</v>
      </c>
      <c r="K47"/>
      <c r="L47"/>
      <c r="M47"/>
    </row>
    <row r="48" spans="1:13" x14ac:dyDescent="0.2">
      <c r="A48" s="247"/>
      <c r="B48" s="248"/>
      <c r="C48" s="89"/>
      <c r="D48" s="89"/>
      <c r="E48" s="171" t="str">
        <f>IF(F48="","",F48/$F$53)</f>
        <v/>
      </c>
      <c r="F48" s="178" t="str">
        <f>IF(AND(C48="",D48=""),"",IF(D48="",ROUND(C48,0),ROUND(D48,0)))</f>
        <v/>
      </c>
      <c r="G48" s="81"/>
      <c r="I48" s="23" t="s">
        <v>107</v>
      </c>
      <c r="K48" s="50"/>
      <c r="L48" s="50"/>
      <c r="M48" s="50"/>
    </row>
    <row r="49" spans="1:23" x14ac:dyDescent="0.2">
      <c r="A49" s="247"/>
      <c r="B49" s="248"/>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55</v>
      </c>
      <c r="J50" s="50"/>
    </row>
    <row r="51" spans="1:23" x14ac:dyDescent="0.2">
      <c r="A51" s="233"/>
      <c r="B51" s="235"/>
      <c r="C51" s="89"/>
      <c r="D51" s="89"/>
      <c r="E51" s="171" t="str">
        <f>IF(F51="","",F51/$F$53)</f>
        <v/>
      </c>
      <c r="F51" s="178" t="str">
        <f t="shared" si="3"/>
        <v/>
      </c>
      <c r="G51" s="81"/>
      <c r="I51" s="23" t="s">
        <v>106</v>
      </c>
    </row>
    <row r="52" spans="1:23" x14ac:dyDescent="0.2">
      <c r="A52" s="261"/>
      <c r="B52" s="262"/>
      <c r="C52" s="89"/>
      <c r="D52" s="89"/>
      <c r="E52" s="171" t="str">
        <f>IF(F52="","",F52/$F$53)</f>
        <v/>
      </c>
      <c r="F52" s="178" t="str">
        <f t="shared" si="3"/>
        <v/>
      </c>
      <c r="G52" s="81"/>
      <c r="I52" s="23" t="s">
        <v>134</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76</v>
      </c>
      <c r="B55" s="4"/>
      <c r="C55" s="4"/>
      <c r="D55" s="4"/>
      <c r="E55" s="8">
        <f>100%-E53</f>
        <v>1</v>
      </c>
      <c r="F55" s="6">
        <f>F40-F53</f>
        <v>0</v>
      </c>
      <c r="G55" s="98"/>
      <c r="I55" s="23" t="s">
        <v>176</v>
      </c>
    </row>
    <row r="56" spans="1:23" ht="4.5" customHeight="1" x14ac:dyDescent="0.2">
      <c r="A56" s="96"/>
      <c r="B56"/>
      <c r="C56"/>
      <c r="D56"/>
      <c r="E56" s="41"/>
      <c r="F56" s="99"/>
      <c r="G56" s="98"/>
    </row>
    <row r="57" spans="1:23" x14ac:dyDescent="0.2">
      <c r="A57"/>
      <c r="B57"/>
      <c r="C57"/>
      <c r="D57" s="2" t="s">
        <v>69</v>
      </c>
      <c r="E57" s="42" t="s">
        <v>75</v>
      </c>
      <c r="F57" s="89"/>
      <c r="G57" s="100"/>
    </row>
    <row r="58" spans="1:23" x14ac:dyDescent="0.2">
      <c r="A58"/>
      <c r="B58" s="30"/>
      <c r="C58"/>
      <c r="D58" s="2" t="s">
        <v>70</v>
      </c>
      <c r="E58" s="42" t="s">
        <v>75</v>
      </c>
      <c r="F58" s="89"/>
      <c r="G58" s="100"/>
      <c r="I58" s="46" t="s">
        <v>166</v>
      </c>
      <c r="J58" s="46"/>
    </row>
    <row r="59" spans="1:23" ht="7.5" customHeight="1" x14ac:dyDescent="0.2">
      <c r="A59"/>
      <c r="B59" s="30"/>
      <c r="C59"/>
      <c r="D59" s="2"/>
      <c r="E59" s="42"/>
      <c r="F59" s="30"/>
      <c r="G59" s="100"/>
      <c r="I59" s="46"/>
      <c r="J59" s="46"/>
    </row>
    <row r="60" spans="1:23" x14ac:dyDescent="0.2">
      <c r="A60" s="16" t="s">
        <v>179</v>
      </c>
      <c r="B60"/>
      <c r="C60"/>
      <c r="D60" s="2"/>
      <c r="E60" s="2"/>
      <c r="F60" s="2"/>
      <c r="G60" s="76"/>
      <c r="I60" s="51"/>
      <c r="K60"/>
      <c r="L60"/>
      <c r="M60"/>
    </row>
    <row r="61" spans="1:23" ht="26.25" customHeight="1" x14ac:dyDescent="0.2">
      <c r="A61" s="230" t="s">
        <v>168</v>
      </c>
      <c r="B61" s="230"/>
      <c r="C61" s="230"/>
      <c r="D61" s="230"/>
      <c r="E61" s="230"/>
      <c r="F61" s="230"/>
      <c r="G61" s="76"/>
      <c r="I61" s="102" t="s">
        <v>124</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30"/>
      <c r="J62" s="230"/>
      <c r="K62" s="23"/>
      <c r="L62" s="23"/>
      <c r="M62" s="23"/>
      <c r="N62" s="23"/>
      <c r="O62" s="23"/>
      <c r="P62" s="23"/>
      <c r="Q62" s="23"/>
    </row>
    <row r="63" spans="1:23" x14ac:dyDescent="0.2">
      <c r="A63" s="139"/>
      <c r="B63" s="139"/>
      <c r="C63" s="139"/>
      <c r="D63" s="139"/>
      <c r="E63" s="139"/>
      <c r="F63" s="139"/>
      <c r="G63" s="103"/>
      <c r="I63"/>
      <c r="J63" s="101"/>
      <c r="K63"/>
      <c r="L63"/>
      <c r="M63"/>
    </row>
    <row r="64" spans="1:23" ht="12.75" customHeight="1" x14ac:dyDescent="0.2">
      <c r="A64" s="230"/>
      <c r="B64" s="230"/>
      <c r="C64" s="230"/>
      <c r="D64" s="230"/>
      <c r="E64" s="230"/>
      <c r="F64" s="230"/>
      <c r="G64" s="76"/>
      <c r="I64" s="102" t="s">
        <v>172</v>
      </c>
      <c r="J64" s="26"/>
      <c r="K64" s="50"/>
      <c r="L64" s="50"/>
      <c r="M64" s="50"/>
      <c r="N64" s="50"/>
      <c r="O64" s="50"/>
      <c r="P64" s="50"/>
      <c r="Q64" s="50"/>
      <c r="R64" s="50"/>
      <c r="S64" s="50"/>
      <c r="T64" s="50"/>
      <c r="U64" s="50"/>
      <c r="V64" s="50"/>
      <c r="W64" s="50"/>
    </row>
    <row r="65" spans="1:13" ht="12.75" customHeight="1" x14ac:dyDescent="0.2">
      <c r="A65" s="230"/>
      <c r="B65" s="230"/>
      <c r="C65" s="230"/>
      <c r="D65" s="230"/>
      <c r="E65" s="230"/>
      <c r="F65" s="230"/>
      <c r="G65" s="103"/>
      <c r="I65" s="26" t="s">
        <v>173</v>
      </c>
      <c r="J65" s="26"/>
      <c r="K65" s="50"/>
      <c r="L65" s="50"/>
      <c r="M65"/>
    </row>
    <row r="66" spans="1:13" x14ac:dyDescent="0.2">
      <c r="A66" s="230"/>
      <c r="B66" s="230"/>
      <c r="C66" s="230"/>
      <c r="D66" s="230"/>
      <c r="E66" s="230"/>
      <c r="F66" s="230"/>
      <c r="G66" s="103"/>
      <c r="I66" s="230"/>
      <c r="J66" s="230"/>
      <c r="K66" s="50"/>
      <c r="L66" s="50"/>
      <c r="M66"/>
    </row>
    <row r="67" spans="1:13" x14ac:dyDescent="0.2">
      <c r="A67" s="22" t="s">
        <v>125</v>
      </c>
      <c r="G67" s="103"/>
      <c r="J67" s="101"/>
      <c r="K67" s="50"/>
      <c r="L67" s="50"/>
      <c r="M67" s="50"/>
    </row>
    <row r="68" spans="1:13" ht="39" customHeight="1" x14ac:dyDescent="0.2">
      <c r="A68" s="255" t="s">
        <v>123</v>
      </c>
      <c r="B68" s="255"/>
      <c r="C68" s="255"/>
      <c r="D68" s="255"/>
      <c r="E68" s="255"/>
      <c r="F68" s="255"/>
      <c r="G68" s="103"/>
      <c r="I68" s="230"/>
      <c r="J68" s="230"/>
      <c r="K68" s="50"/>
      <c r="L68" s="50"/>
      <c r="M68" s="50"/>
    </row>
    <row r="69" spans="1:13" x14ac:dyDescent="0.2">
      <c r="A69" s="22"/>
      <c r="G69" s="103"/>
      <c r="I69" s="51"/>
      <c r="J69" s="20"/>
      <c r="K69" s="50"/>
      <c r="L69" s="50"/>
      <c r="M69" s="50"/>
    </row>
    <row r="70" spans="1:13" x14ac:dyDescent="0.2">
      <c r="A70" s="104" t="s">
        <v>111</v>
      </c>
      <c r="B70" s="105"/>
      <c r="C70" s="105"/>
      <c r="D70" s="105"/>
      <c r="E70" s="106" t="s">
        <v>102</v>
      </c>
      <c r="F70" s="107">
        <v>1000</v>
      </c>
      <c r="G70" s="103"/>
      <c r="I70" s="50" t="s">
        <v>113</v>
      </c>
      <c r="K70" s="50"/>
      <c r="L70" s="50"/>
      <c r="M70" s="50"/>
    </row>
    <row r="71" spans="1:13" x14ac:dyDescent="0.2">
      <c r="A71" s="249" t="s">
        <v>77</v>
      </c>
      <c r="B71" s="250"/>
      <c r="C71" s="250"/>
      <c r="D71" s="251"/>
      <c r="E71" s="77"/>
      <c r="F71" s="108"/>
      <c r="G71" s="109"/>
      <c r="I71" s="50" t="s">
        <v>187</v>
      </c>
      <c r="J71" s="50"/>
    </row>
    <row r="72" spans="1:13" x14ac:dyDescent="0.2">
      <c r="A72" s="249" t="s">
        <v>63</v>
      </c>
      <c r="B72" s="250"/>
      <c r="C72" s="250"/>
      <c r="D72" s="251"/>
      <c r="E72" s="77"/>
      <c r="F72" s="108"/>
      <c r="G72" s="63"/>
      <c r="I72" s="50" t="s">
        <v>103</v>
      </c>
      <c r="J72" s="50"/>
    </row>
    <row r="73" spans="1:13" x14ac:dyDescent="0.2">
      <c r="A73" s="249" t="s">
        <v>64</v>
      </c>
      <c r="B73" s="250"/>
      <c r="C73" s="250"/>
      <c r="D73" s="251"/>
      <c r="E73" s="77"/>
      <c r="F73" s="108"/>
      <c r="G73" s="63"/>
      <c r="I73" s="50" t="s">
        <v>105</v>
      </c>
      <c r="J73" s="50"/>
    </row>
    <row r="74" spans="1:13" x14ac:dyDescent="0.2">
      <c r="A74" s="110" t="s">
        <v>65</v>
      </c>
      <c r="B74" s="54"/>
      <c r="C74" s="54"/>
      <c r="D74" s="54"/>
      <c r="E74" s="77"/>
      <c r="F74" s="108"/>
      <c r="G74" s="63"/>
      <c r="I74" s="50" t="s">
        <v>104</v>
      </c>
      <c r="J74" s="50"/>
      <c r="K74" s="50"/>
      <c r="L74" s="50"/>
      <c r="M74" s="50"/>
    </row>
    <row r="75" spans="1:13" x14ac:dyDescent="0.2">
      <c r="A75" s="111"/>
      <c r="B75" s="37"/>
      <c r="C75" s="37"/>
      <c r="D75" s="112"/>
      <c r="E75" s="113"/>
      <c r="F75" s="114"/>
      <c r="G75" s="63"/>
      <c r="J75" s="50"/>
      <c r="K75" s="50"/>
      <c r="L75" s="50"/>
      <c r="M75" s="50"/>
    </row>
    <row r="76" spans="1:13" x14ac:dyDescent="0.2">
      <c r="A76" s="115" t="s">
        <v>108</v>
      </c>
      <c r="D76" s="20"/>
      <c r="E76" s="227"/>
      <c r="F76" s="114"/>
      <c r="G76" s="63"/>
      <c r="J76" s="50"/>
      <c r="K76" s="50"/>
      <c r="L76" s="50"/>
      <c r="M76" s="50"/>
    </row>
    <row r="77" spans="1:13" x14ac:dyDescent="0.2">
      <c r="A77" s="116" t="s">
        <v>59</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30" t="s">
        <v>175</v>
      </c>
      <c r="J79" s="230"/>
      <c r="K79" s="230"/>
      <c r="L79" s="50"/>
      <c r="M79" s="50"/>
    </row>
    <row r="80" spans="1:13" x14ac:dyDescent="0.2">
      <c r="A80" s="24"/>
      <c r="D80" s="20"/>
      <c r="E80" s="20"/>
      <c r="F80" s="20"/>
      <c r="G80" s="119"/>
      <c r="I80" s="230"/>
      <c r="J80" s="230"/>
      <c r="K80" s="230"/>
      <c r="L80" s="50"/>
      <c r="M80" s="50"/>
    </row>
    <row r="81" spans="1:17" x14ac:dyDescent="0.2">
      <c r="A81" s="24"/>
      <c r="B81" s="24"/>
      <c r="C81" s="24"/>
      <c r="G81" s="103"/>
      <c r="I81" s="50"/>
      <c r="J81" s="50"/>
      <c r="K81" s="50"/>
      <c r="L81" s="50"/>
      <c r="M81" s="50"/>
    </row>
    <row r="82" spans="1:17" ht="15" x14ac:dyDescent="0.2">
      <c r="A82" s="16" t="s">
        <v>126</v>
      </c>
      <c r="G82" s="103"/>
      <c r="I82" s="50" t="s">
        <v>115</v>
      </c>
      <c r="J82" s="50"/>
      <c r="K82" s="50"/>
      <c r="L82" s="50"/>
      <c r="M82" s="50"/>
    </row>
    <row r="83" spans="1:17" ht="37.5" customHeight="1" x14ac:dyDescent="0.2">
      <c r="A83" s="266" t="s">
        <v>170</v>
      </c>
      <c r="B83" s="266"/>
      <c r="C83" s="266"/>
      <c r="D83" s="266"/>
      <c r="E83" s="266"/>
      <c r="F83" s="266"/>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47</v>
      </c>
      <c r="B85" s="121"/>
      <c r="C85" s="121"/>
      <c r="D85" s="122"/>
      <c r="E85" s="122"/>
      <c r="F85" s="123"/>
      <c r="G85" s="103"/>
      <c r="J85" s="50"/>
      <c r="K85" s="50"/>
      <c r="L85" s="50"/>
      <c r="M85" s="50"/>
    </row>
    <row r="86" spans="1:17" ht="12.75" customHeight="1" x14ac:dyDescent="0.2">
      <c r="A86" s="236"/>
      <c r="B86" s="230"/>
      <c r="C86" s="230"/>
      <c r="D86" s="230"/>
      <c r="E86" s="230"/>
      <c r="F86" s="237"/>
      <c r="G86" s="76"/>
      <c r="I86" s="266" t="s">
        <v>204</v>
      </c>
      <c r="J86" s="266"/>
      <c r="K86" s="266"/>
      <c r="L86" s="266"/>
      <c r="M86" s="266"/>
    </row>
    <row r="87" spans="1:17" x14ac:dyDescent="0.2">
      <c r="A87" s="236"/>
      <c r="B87" s="230"/>
      <c r="C87" s="230"/>
      <c r="D87" s="230"/>
      <c r="E87" s="230"/>
      <c r="F87" s="237"/>
      <c r="G87" s="76"/>
      <c r="I87" s="266"/>
      <c r="J87" s="266"/>
      <c r="K87" s="266"/>
      <c r="L87" s="266"/>
      <c r="M87" s="266"/>
    </row>
    <row r="88" spans="1:17" x14ac:dyDescent="0.2">
      <c r="A88" s="236"/>
      <c r="B88" s="230"/>
      <c r="C88" s="230"/>
      <c r="D88" s="230"/>
      <c r="E88" s="230"/>
      <c r="F88" s="237"/>
      <c r="G88" s="103"/>
      <c r="I88" s="230"/>
      <c r="J88" s="230"/>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205</v>
      </c>
      <c r="K90" s="50"/>
      <c r="L90" s="50"/>
      <c r="M90" s="50"/>
    </row>
    <row r="91" spans="1:17" x14ac:dyDescent="0.2">
      <c r="A91" s="267"/>
      <c r="B91" s="268"/>
      <c r="C91" s="268"/>
      <c r="D91" s="268"/>
      <c r="E91" s="268"/>
      <c r="F91" s="269"/>
      <c r="G91" s="103"/>
      <c r="I91" s="230"/>
      <c r="J91" s="230"/>
      <c r="K91" s="50"/>
      <c r="L91" s="50"/>
      <c r="M91" s="50"/>
      <c r="N91" s="50"/>
      <c r="O91" s="50"/>
      <c r="P91" s="50"/>
      <c r="Q91" s="50"/>
    </row>
    <row r="92" spans="1:17" x14ac:dyDescent="0.2">
      <c r="A92" s="101"/>
      <c r="B92" s="101"/>
      <c r="C92" s="101"/>
      <c r="D92" s="101"/>
      <c r="E92" s="101"/>
      <c r="F92" s="101"/>
      <c r="G92" s="103"/>
      <c r="I92" s="26" t="s">
        <v>210</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194</v>
      </c>
      <c r="B94" s="125"/>
      <c r="C94" s="125"/>
      <c r="D94" s="275" t="s">
        <v>71</v>
      </c>
      <c r="E94" s="275" t="s">
        <v>112</v>
      </c>
      <c r="F94" s="126"/>
      <c r="G94" s="103"/>
      <c r="I94" s="26" t="s">
        <v>203</v>
      </c>
      <c r="J94" s="49"/>
      <c r="K94" s="273" t="s">
        <v>71</v>
      </c>
      <c r="L94" s="273" t="s">
        <v>112</v>
      </c>
      <c r="N94" s="50"/>
      <c r="O94" s="50"/>
      <c r="P94" s="50"/>
      <c r="Q94" s="50"/>
    </row>
    <row r="95" spans="1:17" x14ac:dyDescent="0.2">
      <c r="A95" s="127" t="s">
        <v>119</v>
      </c>
      <c r="B95" s="53"/>
      <c r="C95" s="53"/>
      <c r="D95" s="276"/>
      <c r="E95" s="276"/>
      <c r="F95" s="128">
        <v>1000</v>
      </c>
      <c r="G95" s="103"/>
      <c r="I95" s="49" t="s">
        <v>119</v>
      </c>
      <c r="J95" s="16"/>
      <c r="K95" s="274"/>
      <c r="L95" s="274"/>
      <c r="M95" s="32">
        <v>1000</v>
      </c>
      <c r="N95" s="50"/>
      <c r="O95" s="50"/>
      <c r="P95" s="50"/>
      <c r="Q95" s="50"/>
    </row>
    <row r="96" spans="1:17" x14ac:dyDescent="0.2">
      <c r="A96" s="249"/>
      <c r="B96" s="250"/>
      <c r="C96" s="251"/>
      <c r="D96" s="34"/>
      <c r="E96" s="43"/>
      <c r="F96" s="178" t="str">
        <f>IF(D96&lt;&gt;"",ROUND((D96*E96)/1000,0),"")</f>
        <v/>
      </c>
      <c r="G96" s="76"/>
      <c r="I96" s="284" t="s">
        <v>199</v>
      </c>
      <c r="J96" s="284"/>
      <c r="K96" s="285">
        <v>120</v>
      </c>
      <c r="L96" s="286">
        <v>950</v>
      </c>
      <c r="M96" s="286">
        <f>+K96*L96/1000</f>
        <v>114</v>
      </c>
    </row>
    <row r="97" spans="1:19" ht="12.75" customHeight="1" x14ac:dyDescent="0.2">
      <c r="A97" s="249"/>
      <c r="B97" s="250"/>
      <c r="C97" s="251"/>
      <c r="D97" s="34"/>
      <c r="E97" s="43"/>
      <c r="F97" s="178" t="str">
        <f t="shared" ref="F97:F100" si="4">IF(D97&lt;&gt;"",ROUND((D97*E97)/1000,0),"")</f>
        <v/>
      </c>
      <c r="G97" s="103"/>
      <c r="I97" s="284" t="s">
        <v>200</v>
      </c>
      <c r="J97" s="287"/>
      <c r="K97" s="288">
        <v>55</v>
      </c>
      <c r="L97" s="289">
        <v>875</v>
      </c>
      <c r="M97" s="289">
        <f>+K97*L97/1000</f>
        <v>48.125</v>
      </c>
    </row>
    <row r="98" spans="1:19" x14ac:dyDescent="0.2">
      <c r="A98" s="249"/>
      <c r="B98" s="250"/>
      <c r="C98" s="251"/>
      <c r="D98" s="34"/>
      <c r="E98" s="43"/>
      <c r="F98" s="178" t="str">
        <f t="shared" si="4"/>
        <v/>
      </c>
      <c r="G98" s="103"/>
      <c r="I98" s="290" t="s">
        <v>195</v>
      </c>
      <c r="J98" s="290"/>
      <c r="K98" s="285">
        <v>645</v>
      </c>
      <c r="L98" s="286">
        <v>750</v>
      </c>
      <c r="M98" s="286">
        <f t="shared" ref="M98:M102" si="5">+K98*L98/1000</f>
        <v>483.75</v>
      </c>
    </row>
    <row r="99" spans="1:19" x14ac:dyDescent="0.2">
      <c r="A99" s="249"/>
      <c r="B99" s="250"/>
      <c r="C99" s="251"/>
      <c r="D99" s="38"/>
      <c r="E99" s="44"/>
      <c r="F99" s="178" t="str">
        <f t="shared" si="4"/>
        <v/>
      </c>
      <c r="G99" s="103"/>
      <c r="I99" s="290" t="s">
        <v>197</v>
      </c>
      <c r="J99" s="290"/>
      <c r="K99" s="285">
        <v>150</v>
      </c>
      <c r="L99" s="286">
        <v>350</v>
      </c>
      <c r="M99" s="286">
        <f t="shared" si="5"/>
        <v>52.5</v>
      </c>
    </row>
    <row r="100" spans="1:19" x14ac:dyDescent="0.2">
      <c r="A100" s="249"/>
      <c r="B100" s="250"/>
      <c r="C100" s="251"/>
      <c r="D100" s="38"/>
      <c r="E100" s="44"/>
      <c r="F100" s="178" t="str">
        <f t="shared" si="4"/>
        <v/>
      </c>
      <c r="G100" s="103"/>
      <c r="I100" s="291" t="s">
        <v>198</v>
      </c>
      <c r="J100" s="291"/>
      <c r="K100" s="292">
        <v>20</v>
      </c>
      <c r="L100" s="293">
        <v>1000</v>
      </c>
      <c r="M100" s="286">
        <f t="shared" si="5"/>
        <v>20</v>
      </c>
    </row>
    <row r="101" spans="1:19" x14ac:dyDescent="0.2">
      <c r="A101" s="129" t="s">
        <v>72</v>
      </c>
      <c r="B101" s="130"/>
      <c r="C101" s="130"/>
      <c r="D101" s="37"/>
      <c r="E101" s="37"/>
      <c r="F101" s="215">
        <f>ROUND(SUM(F96:F100),0)</f>
        <v>0</v>
      </c>
      <c r="G101" s="103"/>
      <c r="I101" s="294" t="s">
        <v>201</v>
      </c>
      <c r="J101" s="294"/>
      <c r="K101" s="294" t="s">
        <v>141</v>
      </c>
      <c r="L101" s="295"/>
      <c r="M101" s="296">
        <v>20</v>
      </c>
    </row>
    <row r="102" spans="1:19" ht="12.75" customHeight="1" x14ac:dyDescent="0.2">
      <c r="A102" s="24" t="s">
        <v>132</v>
      </c>
      <c r="G102" s="76"/>
      <c r="I102" s="297" t="s">
        <v>196</v>
      </c>
      <c r="J102" s="297"/>
      <c r="K102" s="292">
        <v>50</v>
      </c>
      <c r="L102" s="293">
        <v>1000</v>
      </c>
      <c r="M102" s="286">
        <f t="shared" si="5"/>
        <v>50</v>
      </c>
    </row>
    <row r="103" spans="1:19" x14ac:dyDescent="0.2">
      <c r="A103" s="230"/>
      <c r="B103" s="230"/>
      <c r="C103" s="230"/>
      <c r="D103" s="230"/>
      <c r="E103" s="230"/>
      <c r="F103" s="230"/>
      <c r="G103" s="76"/>
      <c r="I103" s="282" t="s">
        <v>202</v>
      </c>
      <c r="J103" s="298"/>
      <c r="K103" s="299"/>
      <c r="L103" s="300"/>
      <c r="M103" s="301"/>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30"/>
      <c r="B105" s="230"/>
      <c r="C105" s="230"/>
      <c r="D105" s="230"/>
      <c r="E105" s="230"/>
      <c r="F105" s="230"/>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118</v>
      </c>
      <c r="B108" s="131"/>
      <c r="C108" s="122"/>
      <c r="D108" s="228" t="s">
        <v>165</v>
      </c>
      <c r="E108" s="228" t="s">
        <v>164</v>
      </c>
      <c r="F108" s="132">
        <v>1000</v>
      </c>
      <c r="G108" s="103"/>
      <c r="I108" s="26"/>
      <c r="J108" s="26"/>
      <c r="K108" s="26"/>
      <c r="L108" s="26"/>
      <c r="M108" s="26"/>
      <c r="N108" s="26"/>
      <c r="O108" s="26"/>
    </row>
    <row r="109" spans="1:19" x14ac:dyDescent="0.2">
      <c r="A109" s="231"/>
      <c r="B109" s="232"/>
      <c r="C109" s="263"/>
      <c r="D109" s="39"/>
      <c r="E109" s="39"/>
      <c r="F109" s="178" t="str">
        <f>IF(D109&lt;&gt;"",ROUND((D109-E109),0),"")</f>
        <v/>
      </c>
      <c r="G109" s="103"/>
      <c r="I109" s="66" t="s">
        <v>206</v>
      </c>
    </row>
    <row r="110" spans="1:19" x14ac:dyDescent="0.2">
      <c r="A110" s="231"/>
      <c r="B110" s="232"/>
      <c r="C110" s="263"/>
      <c r="D110" s="39"/>
      <c r="E110" s="39"/>
      <c r="F110" s="178" t="str">
        <f t="shared" ref="F110:F111" si="6">IF(D110&lt;&gt;"",ROUND((D110-E110),0),"")</f>
        <v/>
      </c>
      <c r="G110" s="76"/>
      <c r="I110" s="23" t="s">
        <v>136</v>
      </c>
      <c r="J110" s="46"/>
    </row>
    <row r="111" spans="1:19" x14ac:dyDescent="0.2">
      <c r="A111" s="231"/>
      <c r="B111" s="232"/>
      <c r="C111" s="263"/>
      <c r="D111" s="39"/>
      <c r="E111" s="39"/>
      <c r="F111" s="178" t="str">
        <f t="shared" si="6"/>
        <v/>
      </c>
      <c r="G111" s="103"/>
    </row>
    <row r="112" spans="1:19" x14ac:dyDescent="0.2">
      <c r="A112" s="129" t="s">
        <v>120</v>
      </c>
      <c r="B112" s="130"/>
      <c r="C112" s="130"/>
      <c r="D112" s="37"/>
      <c r="E112" s="37"/>
      <c r="F112" s="214">
        <f>ROUND(SUM(F109:F111),0)</f>
        <v>0</v>
      </c>
      <c r="G112" s="103"/>
    </row>
    <row r="113" spans="1:14" x14ac:dyDescent="0.2">
      <c r="A113" s="24" t="s">
        <v>131</v>
      </c>
      <c r="D113" s="20"/>
      <c r="E113" s="20"/>
      <c r="F113" s="20"/>
      <c r="G113" s="103"/>
    </row>
    <row r="114" spans="1:14" x14ac:dyDescent="0.2">
      <c r="A114" s="230"/>
      <c r="B114" s="230"/>
      <c r="C114" s="230"/>
      <c r="D114" s="230"/>
      <c r="E114" s="230"/>
      <c r="F114" s="230"/>
      <c r="G114" s="103"/>
      <c r="I114" s="23" t="s">
        <v>156</v>
      </c>
    </row>
    <row r="115" spans="1:14" x14ac:dyDescent="0.2">
      <c r="A115" s="16"/>
      <c r="G115" s="103"/>
      <c r="I115" s="23" t="s">
        <v>155</v>
      </c>
    </row>
    <row r="116" spans="1:14" x14ac:dyDescent="0.2">
      <c r="A116" s="120" t="s">
        <v>10</v>
      </c>
      <c r="B116" s="121"/>
      <c r="C116" s="121"/>
      <c r="D116" s="122"/>
      <c r="E116" s="133"/>
      <c r="F116" s="132">
        <v>1000</v>
      </c>
      <c r="G116" s="76"/>
      <c r="I116" s="23" t="s">
        <v>121</v>
      </c>
      <c r="J116" s="16"/>
      <c r="M116" s="32"/>
    </row>
    <row r="117" spans="1:14" x14ac:dyDescent="0.2">
      <c r="A117" s="231" t="s">
        <v>108</v>
      </c>
      <c r="B117" s="232"/>
      <c r="C117" s="232"/>
      <c r="D117" s="232"/>
      <c r="E117" s="232"/>
      <c r="F117" s="39"/>
      <c r="G117" s="103"/>
      <c r="I117" s="23" t="s">
        <v>122</v>
      </c>
      <c r="M117" s="26"/>
    </row>
    <row r="118" spans="1:14" x14ac:dyDescent="0.2">
      <c r="A118" s="233" t="s">
        <v>110</v>
      </c>
      <c r="B118" s="234"/>
      <c r="C118" s="234"/>
      <c r="D118" s="234"/>
      <c r="E118" s="234"/>
      <c r="F118" s="39"/>
      <c r="G118" s="103"/>
      <c r="K118" s="30"/>
      <c r="L118" s="25"/>
      <c r="M118" s="26"/>
    </row>
    <row r="119" spans="1:14" ht="12.75" customHeight="1" x14ac:dyDescent="0.2">
      <c r="A119" s="233" t="s">
        <v>109</v>
      </c>
      <c r="B119" s="234"/>
      <c r="C119" s="234"/>
      <c r="D119" s="234"/>
      <c r="E119" s="234"/>
      <c r="F119" s="39"/>
      <c r="G119" s="103"/>
      <c r="I119" s="20" t="s">
        <v>114</v>
      </c>
      <c r="L119" s="25"/>
      <c r="M119" s="36"/>
    </row>
    <row r="120" spans="1:14" x14ac:dyDescent="0.2">
      <c r="A120" s="233" t="s">
        <v>192</v>
      </c>
      <c r="B120" s="234"/>
      <c r="C120" s="234"/>
      <c r="D120" s="234"/>
      <c r="E120" s="234"/>
      <c r="F120" s="39"/>
      <c r="G120" s="103"/>
      <c r="I120" s="23" t="s">
        <v>154</v>
      </c>
      <c r="L120" s="25"/>
      <c r="M120" s="36"/>
    </row>
    <row r="121" spans="1:14" x14ac:dyDescent="0.2">
      <c r="A121" s="233" t="s">
        <v>188</v>
      </c>
      <c r="B121" s="234"/>
      <c r="C121" s="234"/>
      <c r="D121" s="234"/>
      <c r="E121" s="234"/>
      <c r="F121" s="39"/>
      <c r="G121" s="103"/>
      <c r="K121" s="23"/>
    </row>
    <row r="122" spans="1:14" x14ac:dyDescent="0.2">
      <c r="A122" s="233" t="s">
        <v>189</v>
      </c>
      <c r="B122" s="234"/>
      <c r="C122" s="234"/>
      <c r="D122" s="234"/>
      <c r="E122" s="234"/>
      <c r="F122" s="39"/>
      <c r="G122" s="103"/>
      <c r="I122" s="23" t="s">
        <v>158</v>
      </c>
      <c r="L122" s="25"/>
      <c r="M122" s="36"/>
    </row>
    <row r="123" spans="1:14" x14ac:dyDescent="0.2">
      <c r="A123" s="233" t="s">
        <v>190</v>
      </c>
      <c r="B123" s="234"/>
      <c r="C123" s="234"/>
      <c r="D123" s="234"/>
      <c r="E123" s="235"/>
      <c r="F123" s="39"/>
      <c r="G123" s="103"/>
      <c r="I123" s="23" t="s">
        <v>157</v>
      </c>
      <c r="L123" s="25"/>
      <c r="M123" s="36"/>
    </row>
    <row r="124" spans="1:14" x14ac:dyDescent="0.2">
      <c r="A124" s="233" t="s">
        <v>191</v>
      </c>
      <c r="B124" s="234"/>
      <c r="C124" s="234"/>
      <c r="D124" s="234"/>
      <c r="E124" s="235"/>
      <c r="F124" s="39"/>
      <c r="G124" s="103"/>
      <c r="L124" s="25"/>
      <c r="M124" s="36"/>
    </row>
    <row r="125" spans="1:14" x14ac:dyDescent="0.2">
      <c r="A125" s="233" t="s">
        <v>193</v>
      </c>
      <c r="B125" s="234"/>
      <c r="C125" s="234"/>
      <c r="D125" s="234"/>
      <c r="E125" s="235"/>
      <c r="F125" s="39"/>
      <c r="G125" s="103"/>
      <c r="L125" s="25"/>
      <c r="M125" s="36"/>
    </row>
    <row r="126" spans="1:14" x14ac:dyDescent="0.2">
      <c r="A126" s="233"/>
      <c r="B126" s="234"/>
      <c r="C126" s="234"/>
      <c r="D126" s="234"/>
      <c r="E126" s="235"/>
      <c r="F126" s="134"/>
      <c r="G126" s="103"/>
    </row>
    <row r="127" spans="1:14" x14ac:dyDescent="0.2">
      <c r="A127" s="233"/>
      <c r="B127" s="234"/>
      <c r="C127" s="234"/>
      <c r="D127" s="234"/>
      <c r="E127" s="235"/>
      <c r="F127" s="135"/>
      <c r="G127" s="103"/>
      <c r="K127" s="23"/>
      <c r="L127" s="23"/>
      <c r="M127" s="23"/>
      <c r="N127" s="23"/>
    </row>
    <row r="128" spans="1:14" x14ac:dyDescent="0.2">
      <c r="A128" s="129" t="s">
        <v>73</v>
      </c>
      <c r="B128" s="130"/>
      <c r="C128" s="130"/>
      <c r="D128" s="37"/>
      <c r="E128" s="37"/>
      <c r="F128" s="214">
        <f>ROUND(SUM(F117:F127),0)</f>
        <v>0</v>
      </c>
      <c r="G128" s="103"/>
      <c r="I128" s="102" t="s">
        <v>205</v>
      </c>
      <c r="K128" s="23"/>
      <c r="L128" s="23"/>
      <c r="M128" s="23"/>
      <c r="N128" s="23"/>
    </row>
    <row r="129" spans="1:17" x14ac:dyDescent="0.2">
      <c r="A129" s="24" t="s">
        <v>129</v>
      </c>
      <c r="D129" s="20"/>
      <c r="E129" s="20"/>
      <c r="F129" s="20"/>
      <c r="G129" s="103"/>
      <c r="I129" s="102"/>
    </row>
    <row r="130" spans="1:17" x14ac:dyDescent="0.2">
      <c r="A130" s="230"/>
      <c r="B130" s="230"/>
      <c r="C130" s="230"/>
      <c r="D130" s="230"/>
      <c r="E130" s="230"/>
      <c r="F130" s="230"/>
      <c r="G130" s="103"/>
      <c r="I130" s="230"/>
      <c r="J130" s="230"/>
    </row>
    <row r="131" spans="1:17" x14ac:dyDescent="0.2">
      <c r="A131" s="230"/>
      <c r="B131" s="230"/>
      <c r="C131" s="230"/>
      <c r="D131" s="230"/>
      <c r="E131" s="230"/>
      <c r="F131" s="230"/>
      <c r="G131" s="103"/>
      <c r="I131"/>
      <c r="J131"/>
    </row>
    <row r="132" spans="1:17" x14ac:dyDescent="0.2">
      <c r="D132" s="20"/>
      <c r="E132" s="20"/>
      <c r="F132" s="20"/>
      <c r="G132" s="103"/>
      <c r="K132" s="23"/>
      <c r="L132" s="23"/>
      <c r="M132" s="23"/>
      <c r="N132" s="23"/>
      <c r="O132" s="23"/>
      <c r="P132" s="23"/>
      <c r="Q132" s="23"/>
    </row>
    <row r="133" spans="1:17" x14ac:dyDescent="0.2">
      <c r="A133" s="124" t="s">
        <v>48</v>
      </c>
      <c r="B133" s="136"/>
      <c r="C133" s="136"/>
      <c r="D133" s="137"/>
      <c r="E133" s="10"/>
      <c r="F133" s="126">
        <v>1000</v>
      </c>
      <c r="G133" s="103"/>
      <c r="I133" s="46"/>
      <c r="J133" s="46"/>
    </row>
    <row r="134" spans="1:17" x14ac:dyDescent="0.2">
      <c r="A134" s="233"/>
      <c r="B134" s="234"/>
      <c r="C134" s="234"/>
      <c r="D134" s="234"/>
      <c r="E134" s="235"/>
      <c r="F134" s="39"/>
      <c r="G134" s="103"/>
      <c r="I134" s="51"/>
      <c r="J134" s="51"/>
    </row>
    <row r="135" spans="1:17" x14ac:dyDescent="0.2">
      <c r="A135" s="233"/>
      <c r="B135" s="234"/>
      <c r="C135" s="234"/>
      <c r="D135" s="234"/>
      <c r="E135" s="235"/>
      <c r="F135" s="135"/>
      <c r="G135" s="103"/>
    </row>
    <row r="136" spans="1:17" x14ac:dyDescent="0.2">
      <c r="A136" s="129" t="s">
        <v>135</v>
      </c>
      <c r="B136" s="130"/>
      <c r="C136" s="130"/>
      <c r="D136" s="37"/>
      <c r="E136" s="37"/>
      <c r="F136" s="214">
        <f>ROUND(SUM(F134:F135),0)</f>
        <v>0</v>
      </c>
      <c r="G136" s="103"/>
    </row>
    <row r="137" spans="1:17" x14ac:dyDescent="0.2">
      <c r="A137" s="24" t="s">
        <v>130</v>
      </c>
      <c r="B137" s="35"/>
      <c r="C137" s="35"/>
      <c r="D137" s="26"/>
      <c r="E137" s="26"/>
      <c r="F137" s="36"/>
      <c r="G137" s="103"/>
    </row>
    <row r="138" spans="1:17" ht="13.5" customHeight="1" x14ac:dyDescent="0.2">
      <c r="A138" s="230"/>
      <c r="B138" s="230"/>
      <c r="C138" s="230"/>
      <c r="D138" s="230"/>
      <c r="E138" s="230"/>
      <c r="F138" s="230"/>
      <c r="G138" s="103"/>
    </row>
    <row r="139" spans="1:17" x14ac:dyDescent="0.2">
      <c r="A139" s="24"/>
      <c r="B139" s="35"/>
      <c r="C139" s="35"/>
      <c r="D139" s="26"/>
      <c r="E139" s="26"/>
      <c r="F139" s="36"/>
      <c r="G139" s="103"/>
    </row>
    <row r="140" spans="1:17" x14ac:dyDescent="0.2">
      <c r="A140" s="120" t="s">
        <v>62</v>
      </c>
      <c r="B140" s="121"/>
      <c r="C140" s="121"/>
      <c r="D140" s="122"/>
      <c r="E140" s="133"/>
      <c r="F140" s="138"/>
      <c r="G140" s="103"/>
      <c r="I140" s="24" t="s">
        <v>207</v>
      </c>
    </row>
    <row r="141" spans="1:17" x14ac:dyDescent="0.2">
      <c r="A141" s="270" t="s">
        <v>171</v>
      </c>
      <c r="B141" s="271"/>
      <c r="C141" s="271"/>
      <c r="D141" s="271"/>
      <c r="E141" s="271"/>
      <c r="F141" s="272"/>
      <c r="G141" s="103"/>
      <c r="I141" t="s">
        <v>208</v>
      </c>
      <c r="J141" s="47"/>
    </row>
    <row r="142" spans="1:17" x14ac:dyDescent="0.2">
      <c r="A142" s="236"/>
      <c r="B142" s="230"/>
      <c r="C142" s="230"/>
      <c r="D142" s="230"/>
      <c r="E142" s="230"/>
      <c r="F142" s="237"/>
      <c r="G142" s="103"/>
      <c r="I142" t="s">
        <v>209</v>
      </c>
    </row>
    <row r="143" spans="1:17" x14ac:dyDescent="0.2">
      <c r="A143" s="236"/>
      <c r="B143" s="230"/>
      <c r="C143" s="230"/>
      <c r="D143" s="230"/>
      <c r="E143" s="230"/>
      <c r="F143" s="237"/>
      <c r="G143" s="103"/>
    </row>
    <row r="144" spans="1:17" x14ac:dyDescent="0.2">
      <c r="A144" s="236"/>
      <c r="B144" s="230"/>
      <c r="C144" s="230"/>
      <c r="D144" s="230"/>
      <c r="E144" s="230"/>
      <c r="F144" s="237"/>
      <c r="G144" s="103"/>
    </row>
    <row r="145" spans="1:16" x14ac:dyDescent="0.2">
      <c r="A145" s="236"/>
      <c r="B145" s="230"/>
      <c r="C145" s="230"/>
      <c r="D145" s="230"/>
      <c r="E145" s="230"/>
      <c r="F145" s="237"/>
      <c r="G145" s="103"/>
      <c r="J145" s="47"/>
    </row>
    <row r="146" spans="1:16" x14ac:dyDescent="0.2">
      <c r="A146" s="236"/>
      <c r="B146" s="230"/>
      <c r="C146" s="230"/>
      <c r="D146" s="230"/>
      <c r="E146" s="230"/>
      <c r="F146" s="237"/>
      <c r="G146" s="103"/>
      <c r="J146" s="47"/>
    </row>
    <row r="147" spans="1:16" x14ac:dyDescent="0.2">
      <c r="A147" s="236"/>
      <c r="B147" s="230"/>
      <c r="C147" s="230"/>
      <c r="D147" s="230"/>
      <c r="E147" s="230"/>
      <c r="F147" s="237"/>
      <c r="G147" s="103"/>
    </row>
    <row r="148" spans="1:16" x14ac:dyDescent="0.2">
      <c r="A148" s="236"/>
      <c r="B148" s="230"/>
      <c r="C148" s="230"/>
      <c r="D148" s="230"/>
      <c r="E148" s="230"/>
      <c r="F148" s="237"/>
      <c r="G148" s="103"/>
      <c r="J148" s="51"/>
    </row>
    <row r="149" spans="1:16" x14ac:dyDescent="0.2">
      <c r="A149" s="267"/>
      <c r="B149" s="268"/>
      <c r="C149" s="268"/>
      <c r="D149" s="268"/>
      <c r="E149" s="268"/>
      <c r="F149" s="269"/>
      <c r="G149" s="103"/>
    </row>
    <row r="150" spans="1:16" x14ac:dyDescent="0.2">
      <c r="A150" s="101"/>
      <c r="B150" s="101"/>
      <c r="C150" s="101"/>
      <c r="D150" s="101"/>
      <c r="E150" s="101"/>
      <c r="F150" s="101"/>
      <c r="G150" s="103"/>
      <c r="K150" s="23"/>
      <c r="L150" s="23"/>
      <c r="M150" s="23"/>
      <c r="N150" s="23"/>
      <c r="O150" s="23"/>
      <c r="P150" s="23"/>
    </row>
    <row r="151" spans="1:16" x14ac:dyDescent="0.2">
      <c r="A151" s="223" t="s">
        <v>148</v>
      </c>
      <c r="B151" s="223"/>
      <c r="C151" s="223"/>
      <c r="D151" s="223"/>
      <c r="E151" s="223"/>
      <c r="F151" s="223"/>
      <c r="G151" s="103"/>
      <c r="I151" s="102" t="s">
        <v>153</v>
      </c>
    </row>
    <row r="152" spans="1:16" ht="27" customHeight="1" x14ac:dyDescent="0.2">
      <c r="A152" s="264" t="s">
        <v>160</v>
      </c>
      <c r="B152" s="265"/>
      <c r="C152" s="265"/>
      <c r="D152" s="265"/>
      <c r="E152" s="265"/>
      <c r="F152" s="265"/>
      <c r="G152" s="103"/>
      <c r="I152" s="102" t="s">
        <v>159</v>
      </c>
    </row>
    <row r="153" spans="1:16" ht="36" x14ac:dyDescent="0.2">
      <c r="A153" s="160" t="s">
        <v>133</v>
      </c>
      <c r="B153" s="161" t="s">
        <v>140</v>
      </c>
      <c r="C153" s="162" t="s">
        <v>161</v>
      </c>
      <c r="D153" s="162" t="s">
        <v>162</v>
      </c>
      <c r="E153" s="162" t="s">
        <v>128</v>
      </c>
      <c r="F153" s="163" t="s">
        <v>127</v>
      </c>
      <c r="G153" s="103"/>
      <c r="I153" s="102"/>
    </row>
    <row r="154" spans="1:16" x14ac:dyDescent="0.2">
      <c r="A154" s="164"/>
      <c r="B154" s="165"/>
      <c r="C154" s="166">
        <v>1000</v>
      </c>
      <c r="D154" s="166">
        <v>1000</v>
      </c>
      <c r="E154" s="166">
        <v>1000</v>
      </c>
      <c r="F154" s="167">
        <v>1000</v>
      </c>
      <c r="G154" s="103"/>
    </row>
    <row r="155" spans="1:16" x14ac:dyDescent="0.2">
      <c r="A155" s="185" t="s">
        <v>16</v>
      </c>
      <c r="B155" s="169">
        <f>+F155-C155-D155-E155</f>
        <v>0</v>
      </c>
      <c r="C155" s="152"/>
      <c r="D155" s="153"/>
      <c r="E155" s="169">
        <f>+F155-C155-D155</f>
        <v>0</v>
      </c>
      <c r="F155" s="220">
        <f>+F31</f>
        <v>0</v>
      </c>
      <c r="G155" s="103"/>
      <c r="I155" s="23" t="s">
        <v>147</v>
      </c>
    </row>
    <row r="156" spans="1:16" x14ac:dyDescent="0.2">
      <c r="A156" s="186" t="s">
        <v>72</v>
      </c>
      <c r="B156" s="169">
        <f>+F156-C156-D156-E156</f>
        <v>0</v>
      </c>
      <c r="C156" s="152"/>
      <c r="D156" s="153"/>
      <c r="E156" s="169">
        <f t="shared" ref="E156:E158" si="7">+F156-C156-D156</f>
        <v>0</v>
      </c>
      <c r="F156" s="220">
        <f>+F32</f>
        <v>0</v>
      </c>
      <c r="G156" s="103"/>
    </row>
    <row r="157" spans="1:16" x14ac:dyDescent="0.2">
      <c r="A157" s="186" t="s">
        <v>120</v>
      </c>
      <c r="B157" s="169">
        <f t="shared" ref="B157:B158" si="8">+F157-C157-D157-E157</f>
        <v>0</v>
      </c>
      <c r="C157" s="152"/>
      <c r="D157" s="153"/>
      <c r="E157" s="169">
        <f t="shared" si="7"/>
        <v>0</v>
      </c>
      <c r="F157" s="220">
        <f>+F33</f>
        <v>0</v>
      </c>
      <c r="G157" s="103"/>
    </row>
    <row r="158" spans="1:16" x14ac:dyDescent="0.2">
      <c r="A158" s="186" t="s">
        <v>73</v>
      </c>
      <c r="B158" s="169">
        <f t="shared" si="8"/>
        <v>0</v>
      </c>
      <c r="C158" s="152"/>
      <c r="D158" s="153"/>
      <c r="E158" s="169">
        <f t="shared" si="7"/>
        <v>0</v>
      </c>
      <c r="F158" s="220">
        <f>+F34</f>
        <v>0</v>
      </c>
      <c r="G158" s="103"/>
    </row>
    <row r="159" spans="1:16" x14ac:dyDescent="0.2">
      <c r="A159" s="187" t="s">
        <v>137</v>
      </c>
      <c r="B159" s="169">
        <f>+F159-C159-D159-E159</f>
        <v>0</v>
      </c>
      <c r="C159" s="170">
        <f t="shared" ref="C159:F159" si="9">SUM(C155:C158)</f>
        <v>0</v>
      </c>
      <c r="D159" s="170">
        <f t="shared" si="9"/>
        <v>0</v>
      </c>
      <c r="E159" s="170">
        <f t="shared" si="9"/>
        <v>0</v>
      </c>
      <c r="F159" s="226">
        <f t="shared" si="9"/>
        <v>0</v>
      </c>
      <c r="G159" s="103"/>
    </row>
    <row r="160" spans="1:16" x14ac:dyDescent="0.2">
      <c r="A160" s="186" t="s">
        <v>138</v>
      </c>
      <c r="B160" s="169">
        <f t="shared" ref="B160:B161" si="10">+F160-C160-D160-E160</f>
        <v>0</v>
      </c>
      <c r="C160" s="152"/>
      <c r="D160" s="153"/>
      <c r="E160" s="169">
        <f>+F160-C160-D160</f>
        <v>0</v>
      </c>
      <c r="F160" s="220">
        <f>+F36</f>
        <v>0</v>
      </c>
      <c r="G160" s="103"/>
      <c r="J160" s="26"/>
      <c r="K160" s="26"/>
      <c r="L160" s="26"/>
      <c r="M160" s="26"/>
      <c r="N160" s="26"/>
    </row>
    <row r="161" spans="1:9" x14ac:dyDescent="0.2">
      <c r="A161" s="188" t="s">
        <v>139</v>
      </c>
      <c r="B161" s="169">
        <f t="shared" si="10"/>
        <v>0</v>
      </c>
      <c r="C161" s="152"/>
      <c r="D161" s="153"/>
      <c r="E161" s="169">
        <f>+F161-C161-D161</f>
        <v>0</v>
      </c>
      <c r="F161" s="221">
        <f>+F37</f>
        <v>0</v>
      </c>
      <c r="G161" s="103"/>
    </row>
    <row r="162" spans="1:9" x14ac:dyDescent="0.2">
      <c r="A162" s="187" t="s">
        <v>17</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146</v>
      </c>
    </row>
    <row r="167" spans="1:9" x14ac:dyDescent="0.2">
      <c r="B167" s="140"/>
      <c r="C167" s="141"/>
      <c r="D167" s="141"/>
      <c r="E167" s="141"/>
      <c r="F167" s="142"/>
      <c r="G167" s="103"/>
      <c r="I167" s="222" t="s">
        <v>145</v>
      </c>
    </row>
    <row r="168" spans="1:9" x14ac:dyDescent="0.2">
      <c r="A168" s="24" t="s">
        <v>177</v>
      </c>
      <c r="B168" s="101"/>
      <c r="C168" s="143"/>
      <c r="D168" s="143"/>
      <c r="E168" s="143"/>
      <c r="F168" s="144"/>
      <c r="G168" s="103"/>
      <c r="I168" s="222" t="s">
        <v>149</v>
      </c>
    </row>
    <row r="169" spans="1:9" x14ac:dyDescent="0.2">
      <c r="A169" s="229"/>
      <c r="B169" s="229"/>
      <c r="C169" s="229"/>
      <c r="D169" s="229"/>
      <c r="E169" s="229"/>
      <c r="F169" s="229"/>
      <c r="G169" s="103"/>
      <c r="I169" s="24" t="s">
        <v>178</v>
      </c>
    </row>
    <row r="170" spans="1:9" x14ac:dyDescent="0.2">
      <c r="A170"/>
      <c r="B170" s="101"/>
      <c r="C170" s="143"/>
      <c r="D170" s="143"/>
      <c r="E170" s="143"/>
      <c r="F170" s="144"/>
      <c r="G170" s="103"/>
      <c r="I170" s="222"/>
    </row>
    <row r="171" spans="1:9" x14ac:dyDescent="0.2">
      <c r="G171" s="103"/>
      <c r="I171" s="102" t="s">
        <v>205</v>
      </c>
    </row>
    <row r="172" spans="1:9" ht="6" customHeight="1" thickBot="1" x14ac:dyDescent="0.25">
      <c r="A172" s="27"/>
      <c r="B172" s="27"/>
      <c r="C172" s="27"/>
      <c r="D172" s="28"/>
      <c r="E172" s="28"/>
      <c r="F172" s="28"/>
      <c r="G172" s="103"/>
    </row>
    <row r="173" spans="1:9" x14ac:dyDescent="0.2">
      <c r="G173" s="1"/>
      <c r="I173" s="20"/>
    </row>
    <row r="174" spans="1:9" x14ac:dyDescent="0.2">
      <c r="A174" s="150" t="s">
        <v>68</v>
      </c>
    </row>
    <row r="177" spans="5:5" x14ac:dyDescent="0.2">
      <c r="E177" s="168"/>
    </row>
  </sheetData>
  <sheetProtection formatCells="0" formatRows="0" insertRows="0"/>
  <mergeCells count="93">
    <mergeCell ref="I62:J62"/>
    <mergeCell ref="I66:J66"/>
    <mergeCell ref="I91:J91"/>
    <mergeCell ref="I86:M87"/>
    <mergeCell ref="A72:D72"/>
    <mergeCell ref="A98:C98"/>
    <mergeCell ref="D94:D95"/>
    <mergeCell ref="E94:E95"/>
    <mergeCell ref="A73:D73"/>
    <mergeCell ref="A86:F86"/>
    <mergeCell ref="A88:F88"/>
    <mergeCell ref="A91:F91"/>
    <mergeCell ref="A87:F87"/>
    <mergeCell ref="A83:F83"/>
    <mergeCell ref="A96:C96"/>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I130:J130"/>
    <mergeCell ref="A103:F103"/>
    <mergeCell ref="A111:C111"/>
    <mergeCell ref="A99:C99"/>
    <mergeCell ref="A100:C100"/>
    <mergeCell ref="A105:F105"/>
    <mergeCell ref="A109:C109"/>
    <mergeCell ref="A110:C110"/>
    <mergeCell ref="A124:E124"/>
    <mergeCell ref="A51:B51"/>
    <mergeCell ref="A52:B52"/>
    <mergeCell ref="A61:F61"/>
    <mergeCell ref="A64:F64"/>
    <mergeCell ref="A68:F68"/>
    <mergeCell ref="A66:F66"/>
    <mergeCell ref="B14:C14"/>
    <mergeCell ref="D14:E14"/>
    <mergeCell ref="B12:C12"/>
    <mergeCell ref="D12:E12"/>
    <mergeCell ref="B13:C13"/>
    <mergeCell ref="D13:E13"/>
    <mergeCell ref="B4:F4"/>
    <mergeCell ref="B5:F5"/>
    <mergeCell ref="I5:L5"/>
    <mergeCell ref="D11:E11"/>
    <mergeCell ref="A10:A11"/>
    <mergeCell ref="B10:C10"/>
    <mergeCell ref="D10:E10"/>
    <mergeCell ref="F10:F11"/>
    <mergeCell ref="B11:C11"/>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6 B155:F158 B165:F166 B159:B164 M96:M100 M102 F38:F39"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93</v>
      </c>
      <c r="B1" t="s">
        <v>94</v>
      </c>
      <c r="C1" t="s">
        <v>90</v>
      </c>
      <c r="G1" s="14" t="s">
        <v>99</v>
      </c>
      <c r="H1" s="14" t="s">
        <v>100</v>
      </c>
      <c r="J1" t="s">
        <v>92</v>
      </c>
      <c r="K1" t="s">
        <v>91</v>
      </c>
      <c r="L1" t="e">
        <f>#REF!</f>
        <v>#REF!</v>
      </c>
      <c r="M1" t="s">
        <v>95</v>
      </c>
      <c r="N1" t="s">
        <v>96</v>
      </c>
      <c r="O1">
        <v>1</v>
      </c>
      <c r="P1" t="e">
        <f>#REF!</f>
        <v>#REF!</v>
      </c>
      <c r="Q1" t="s">
        <v>97</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98</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20</v>
      </c>
      <c r="B1" s="14" t="s">
        <v>50</v>
      </c>
      <c r="C1" s="14" t="s">
        <v>51</v>
      </c>
      <c r="D1" s="14" t="s">
        <v>52</v>
      </c>
      <c r="E1" s="14" t="s">
        <v>39</v>
      </c>
      <c r="F1" s="14" t="s">
        <v>81</v>
      </c>
      <c r="G1" s="14" t="s">
        <v>82</v>
      </c>
      <c r="H1" s="14" t="s">
        <v>83</v>
      </c>
      <c r="I1" s="14" t="s">
        <v>21</v>
      </c>
      <c r="J1" s="14" t="s">
        <v>22</v>
      </c>
      <c r="K1" s="14" t="s">
        <v>23</v>
      </c>
      <c r="L1" s="14" t="s">
        <v>84</v>
      </c>
      <c r="M1" s="14" t="s">
        <v>85</v>
      </c>
      <c r="N1" s="14" t="s">
        <v>24</v>
      </c>
      <c r="O1" s="14" t="s">
        <v>86</v>
      </c>
      <c r="P1" s="14" t="s">
        <v>25</v>
      </c>
      <c r="Q1" s="14" t="s">
        <v>26</v>
      </c>
      <c r="R1" s="14" t="s">
        <v>27</v>
      </c>
      <c r="S1" s="14" t="s">
        <v>28</v>
      </c>
      <c r="T1" s="14" t="s">
        <v>29</v>
      </c>
      <c r="U1" s="14" t="s">
        <v>30</v>
      </c>
      <c r="V1" s="14" t="s">
        <v>31</v>
      </c>
      <c r="W1" s="14" t="s">
        <v>32</v>
      </c>
      <c r="X1" s="14" t="s">
        <v>33</v>
      </c>
      <c r="Y1" s="14" t="s">
        <v>34</v>
      </c>
      <c r="Z1" s="14" t="s">
        <v>49</v>
      </c>
      <c r="AA1" s="14" t="s">
        <v>40</v>
      </c>
      <c r="AB1" s="14" t="s">
        <v>35</v>
      </c>
      <c r="AC1" s="14" t="s">
        <v>36</v>
      </c>
      <c r="AD1" s="14" t="s">
        <v>37</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87</v>
      </c>
      <c r="G5" t="s">
        <v>87</v>
      </c>
      <c r="H5" t="s">
        <v>87</v>
      </c>
      <c r="L5" t="s">
        <v>87</v>
      </c>
      <c r="M5" t="s">
        <v>87</v>
      </c>
      <c r="O5" t="s">
        <v>87</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2024-02-16T13:42:03Z</cp:lastPrinted>
  <dcterms:created xsi:type="dcterms:W3CDTF">2012-01-05T13:41:42Z</dcterms:created>
  <dcterms:modified xsi:type="dcterms:W3CDTF">2024-04-26T06:49:20Z</dcterms:modified>
</cp:coreProperties>
</file>