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hdc\Desktop\"/>
    </mc:Choice>
  </mc:AlternateContent>
  <xr:revisionPtr revIDLastSave="0" documentId="8_{A70C261A-C25C-45C8-BE24-6E641DFD17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<sst xmlns="http://schemas.openxmlformats.org/spreadsheetml/2006/main" count="144" uniqueCount="100">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</sst>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3" fontId="3" fillId="0" borderId="15" xfId="0" applyNumberFormat="1" applyFont="1" applyBorder="1" applyAlignment="1">
      <alignment horizontal="right"/>
    </xf>
    <xf numFmtId="3" fontId="5" fillId="2" borderId="19" xfId="0" applyNumberFormat="1" applyFont="1" applyFill="1" applyBorder="1" applyAlignment="1">
      <alignment horizontal="right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3" fillId="0" borderId="1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N19" sqref="N19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84" t="s">
        <v>77</v>
      </c>
      <c r="O4" s="284"/>
      <c r="P4" s="284"/>
      <c r="Q4" s="284"/>
      <c r="R4" s="284"/>
      <c r="S4" s="284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84"/>
      <c r="O5" s="284"/>
      <c r="P5" s="284"/>
      <c r="Q5" s="284"/>
      <c r="R5" s="284"/>
      <c r="S5" s="284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84"/>
      <c r="O6" s="284"/>
      <c r="P6" s="284"/>
      <c r="Q6" s="284"/>
      <c r="R6" s="284"/>
      <c r="S6" s="284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84"/>
      <c r="O7" s="284"/>
      <c r="P7" s="284"/>
      <c r="Q7" s="284"/>
      <c r="R7" s="284"/>
      <c r="S7" s="284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61" t="s">
        <v>47</v>
      </c>
      <c r="B9" s="54"/>
      <c r="C9" s="54"/>
      <c r="D9" s="55"/>
      <c r="E9" s="55"/>
      <c r="F9" s="242" t="s">
        <v>35</v>
      </c>
      <c r="G9" s="240"/>
      <c r="H9" s="242" t="s">
        <v>55</v>
      </c>
      <c r="I9" s="269"/>
      <c r="J9" s="31" t="s">
        <v>49</v>
      </c>
      <c r="K9" s="265" t="s">
        <v>67</v>
      </c>
      <c r="L9" s="34"/>
      <c r="M9" s="32"/>
      <c r="N9" s="56" t="s">
        <v>79</v>
      </c>
    </row>
    <row r="10" spans="1:19" ht="12" customHeight="1" x14ac:dyDescent="0.2">
      <c r="A10" s="262"/>
      <c r="B10" s="57"/>
      <c r="C10" s="57"/>
      <c r="D10" s="58"/>
      <c r="E10" s="58"/>
      <c r="F10" s="243" t="s">
        <v>0</v>
      </c>
      <c r="G10" s="244"/>
      <c r="H10" s="243" t="s">
        <v>0</v>
      </c>
      <c r="I10" s="270"/>
      <c r="J10" s="59">
        <v>1000</v>
      </c>
      <c r="K10" s="266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45" t="s">
        <v>19</v>
      </c>
      <c r="G11" s="246"/>
      <c r="H11" s="271" t="s">
        <v>21</v>
      </c>
      <c r="I11" s="272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36" t="str">
        <f>IF(B12&lt;&gt;"",ROUND((+B12*C12)/1000,0),"")</f>
        <v/>
      </c>
      <c r="G12" s="237"/>
      <c r="H12" s="267"/>
      <c r="I12" s="268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36" t="str">
        <f>IF(B13&lt;&gt;"",ROUND((+B13*C13)/1000,0),"")</f>
        <v/>
      </c>
      <c r="G13" s="237"/>
      <c r="H13" s="267"/>
      <c r="I13" s="268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36" t="str">
        <f t="shared" ref="F14:F17" si="1">IF(B14&lt;&gt;"",ROUND((+B14*C14)/1000,0),"")</f>
        <v/>
      </c>
      <c r="G14" s="237"/>
      <c r="H14" s="267"/>
      <c r="I14" s="268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36" t="str">
        <f t="shared" si="1"/>
        <v/>
      </c>
      <c r="G15" s="237"/>
      <c r="H15" s="267"/>
      <c r="I15" s="268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36" t="str">
        <f t="shared" ref="F16" si="3">IF(B16&lt;&gt;"",ROUND((+B16*C16)/1000,0),"")</f>
        <v/>
      </c>
      <c r="G16" s="237"/>
      <c r="H16" s="267"/>
      <c r="I16" s="268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36" t="str">
        <f t="shared" si="1"/>
        <v/>
      </c>
      <c r="G17" s="237"/>
      <c r="H17" s="267"/>
      <c r="I17" s="268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36">
        <f>SUM(F12:F17)</f>
        <v>0</v>
      </c>
      <c r="G18" s="237"/>
      <c r="H18" s="236">
        <f>SUM(H12:H17)</f>
        <v>0</v>
      </c>
      <c r="I18" s="237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55">
        <f>+F90</f>
        <v>0</v>
      </c>
      <c r="G19" s="256"/>
      <c r="H19" s="255">
        <f>+H90</f>
        <v>0</v>
      </c>
      <c r="I19" s="256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36">
        <f>+F99</f>
        <v>0</v>
      </c>
      <c r="G20" s="237"/>
      <c r="H20" s="236">
        <f>+H99</f>
        <v>0</v>
      </c>
      <c r="I20" s="237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55">
        <f>+F113</f>
        <v>0</v>
      </c>
      <c r="G21" s="256"/>
      <c r="H21" s="255">
        <f>+H113</f>
        <v>0</v>
      </c>
      <c r="I21" s="256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53">
        <f>ROUND(SUM(F18:F21),0)</f>
        <v>0</v>
      </c>
      <c r="G22" s="254"/>
      <c r="H22" s="253">
        <f>ROUND(SUM(H18:H21),0)</f>
        <v>0</v>
      </c>
      <c r="I22" s="254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47" t="s">
        <v>27</v>
      </c>
      <c r="B23" s="248"/>
      <c r="C23" s="248"/>
      <c r="D23" s="86"/>
      <c r="E23" s="87"/>
      <c r="F23" s="236" t="str">
        <f>IF(SUM(D12:D17)&lt;&gt;0,ROUND((SUMPRODUCT(B12:B17,E12:E17)-SUMPRODUCT(B12:B17,C12:C17))/1000,0),"")</f>
        <v/>
      </c>
      <c r="G23" s="237"/>
      <c r="H23" s="267"/>
      <c r="I23" s="268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36" t="str">
        <f>IF(D24&lt;&gt;"",ROUND((SUM(F18:F21)-F26)*(1+D24/100)-(SUM(F18:F21)-F26),0),"")</f>
        <v/>
      </c>
      <c r="G24" s="237"/>
      <c r="H24" s="267"/>
      <c r="I24" s="268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53">
        <f>IFERROR(ROUND(+F22+F23+F24,0),IFERROR(ROUND(F22+F23,0),IFERROR(F22+F24,F22)))</f>
        <v>0</v>
      </c>
      <c r="G25" s="254"/>
      <c r="H25" s="253">
        <f>IFERROR(ROUND(+H22+H23+H24,0),IFERROR(ROUND(H22+H23,0),IFERROR(H22+H24,H22)))</f>
        <v>0</v>
      </c>
      <c r="I25" s="254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55">
        <f>+F123</f>
        <v>0</v>
      </c>
      <c r="G26" s="256"/>
      <c r="H26" s="255">
        <f>+H123</f>
        <v>0</v>
      </c>
      <c r="I26" s="256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57">
        <f>ROUND(+F25-F26,0)</f>
        <v>0</v>
      </c>
      <c r="G27" s="258"/>
      <c r="H27" s="257">
        <f>ROUND(+H25-H26,0)</f>
        <v>0</v>
      </c>
      <c r="I27" s="258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59" t="str">
        <f>IFERROR((F23+F24)/F27,IFERROR(F23/F27,IFERROR(F24/F27,"")))</f>
        <v/>
      </c>
      <c r="G28" s="260"/>
      <c r="H28" s="259" t="str">
        <f>IFERROR((H23+H24)/H27,IFERROR(H23/H27,IFERROR(H24/H27,"")))</f>
        <v/>
      </c>
      <c r="I28" s="260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61" t="s">
        <v>48</v>
      </c>
      <c r="B31" s="54"/>
      <c r="C31" s="54"/>
      <c r="D31" s="55"/>
      <c r="E31" s="55"/>
      <c r="F31" s="242" t="s">
        <v>35</v>
      </c>
      <c r="G31" s="240"/>
      <c r="H31" s="241" t="s">
        <v>20</v>
      </c>
      <c r="I31" s="263"/>
      <c r="J31" s="31"/>
      <c r="K31" s="31" t="s">
        <v>49</v>
      </c>
      <c r="L31" s="36"/>
      <c r="M31" s="32"/>
    </row>
    <row r="32" spans="1:14" x14ac:dyDescent="0.2">
      <c r="A32" s="262"/>
      <c r="B32" s="22"/>
      <c r="C32" s="57"/>
      <c r="D32" s="57"/>
      <c r="E32" s="58"/>
      <c r="F32" s="249" t="s">
        <v>0</v>
      </c>
      <c r="G32" s="250"/>
      <c r="H32" s="249" t="s">
        <v>0</v>
      </c>
      <c r="I32" s="250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51" t="s">
        <v>19</v>
      </c>
      <c r="G33" s="252"/>
      <c r="H33" s="251" t="s">
        <v>23</v>
      </c>
      <c r="I33" s="252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3"/>
      <c r="B37" s="234"/>
      <c r="C37" s="234"/>
      <c r="D37" s="234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3"/>
      <c r="B38" s="234"/>
      <c r="C38" s="234"/>
      <c r="D38" s="234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27"/>
      <c r="B40" s="228"/>
      <c r="C40" s="228"/>
      <c r="D40" s="228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27"/>
      <c r="B41" s="228"/>
      <c r="C41" s="228"/>
      <c r="D41" s="228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85" t="s">
        <v>69</v>
      </c>
      <c r="B61" s="286"/>
      <c r="C61" s="286"/>
      <c r="D61" s="286"/>
      <c r="E61" s="286"/>
      <c r="F61" s="240" t="s">
        <v>35</v>
      </c>
      <c r="G61" s="240"/>
      <c r="H61" s="241" t="s">
        <v>20</v>
      </c>
      <c r="I61" s="241"/>
      <c r="J61" s="146" t="s">
        <v>49</v>
      </c>
      <c r="K61" s="147"/>
      <c r="L61" s="148"/>
      <c r="M61" s="144"/>
      <c r="N61" s="147"/>
    </row>
    <row r="62" spans="1:21" x14ac:dyDescent="0.2">
      <c r="A62" s="287"/>
      <c r="B62" s="288"/>
      <c r="C62" s="288"/>
      <c r="D62" s="288"/>
      <c r="E62" s="288"/>
      <c r="F62" s="230" t="s">
        <v>22</v>
      </c>
      <c r="G62" s="230"/>
      <c r="H62" s="230" t="s">
        <v>22</v>
      </c>
      <c r="I62" s="230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78"/>
      <c r="G63" s="278"/>
      <c r="H63" s="225"/>
      <c r="I63" s="278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78"/>
      <c r="G64" s="278"/>
      <c r="H64" s="225"/>
      <c r="I64" s="278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78"/>
      <c r="G65" s="278"/>
      <c r="H65" s="225"/>
      <c r="I65" s="278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78"/>
      <c r="G66" s="278"/>
      <c r="H66" s="225"/>
      <c r="I66" s="278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73"/>
      <c r="G67" s="274"/>
      <c r="H67" s="273"/>
      <c r="I67" s="274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64">
        <f>SUM(F63:G67)</f>
        <v>0</v>
      </c>
      <c r="G68" s="264"/>
      <c r="H68" s="226">
        <f>SUM(H63:I67)</f>
        <v>0</v>
      </c>
      <c r="I68" s="264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77">
        <f>+F68-F27</f>
        <v>0</v>
      </c>
      <c r="G70" s="277"/>
      <c r="H70" s="277">
        <f>+H68-H27</f>
        <v>0</v>
      </c>
      <c r="I70" s="277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89" t="s">
        <v>37</v>
      </c>
      <c r="B74" s="290"/>
      <c r="C74" s="290"/>
      <c r="D74" s="290"/>
      <c r="E74" s="290"/>
      <c r="F74" s="290"/>
      <c r="G74" s="290"/>
      <c r="H74" s="290"/>
      <c r="I74" s="290"/>
      <c r="J74" s="291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79"/>
      <c r="I82" s="279"/>
      <c r="J82" s="168"/>
      <c r="K82" s="169"/>
      <c r="L82" s="143"/>
      <c r="M82" s="144"/>
    </row>
    <row r="83" spans="1:17" x14ac:dyDescent="0.2">
      <c r="A83" s="68"/>
      <c r="D83" s="39"/>
      <c r="E83" s="39"/>
      <c r="F83" s="281"/>
      <c r="G83" s="281"/>
      <c r="H83" s="280"/>
      <c r="I83" s="280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0" t="s">
        <v>35</v>
      </c>
      <c r="G84" s="240"/>
      <c r="H84" s="241" t="s">
        <v>20</v>
      </c>
      <c r="I84" s="241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30" t="s">
        <v>22</v>
      </c>
      <c r="G85" s="230"/>
      <c r="H85" s="230" t="s">
        <v>22</v>
      </c>
      <c r="I85" s="230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27"/>
      <c r="B86" s="228"/>
      <c r="C86" s="229"/>
      <c r="D86" s="69"/>
      <c r="E86" s="79"/>
      <c r="F86" s="238" t="str">
        <f>+IF(D86&lt;&gt;"", ROUND((D86*E86)/1000,0),"")</f>
        <v/>
      </c>
      <c r="G86" s="238"/>
      <c r="H86" s="239"/>
      <c r="I86" s="239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27"/>
      <c r="B87" s="228"/>
      <c r="C87" s="229"/>
      <c r="D87" s="69"/>
      <c r="E87" s="79"/>
      <c r="F87" s="238" t="str">
        <f t="shared" ref="F87:F89" si="6">+IF(D87&lt;&gt;"", ROUND((D87*E87)/1000,0),"")</f>
        <v/>
      </c>
      <c r="G87" s="238"/>
      <c r="H87" s="239"/>
      <c r="I87" s="239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27"/>
      <c r="B88" s="228"/>
      <c r="C88" s="229"/>
      <c r="D88" s="69"/>
      <c r="E88" s="79"/>
      <c r="F88" s="238" t="str">
        <f t="shared" si="6"/>
        <v/>
      </c>
      <c r="G88" s="238"/>
      <c r="H88" s="239"/>
      <c r="I88" s="239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27"/>
      <c r="B89" s="228"/>
      <c r="C89" s="229"/>
      <c r="D89" s="69"/>
      <c r="E89" s="79"/>
      <c r="F89" s="238" t="str">
        <f t="shared" si="6"/>
        <v/>
      </c>
      <c r="G89" s="238"/>
      <c r="H89" s="239"/>
      <c r="I89" s="239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76">
        <f>ROUND(SUM(F86:G89),0)</f>
        <v>0</v>
      </c>
      <c r="G90" s="276"/>
      <c r="H90" s="276">
        <f t="shared" ref="H90" si="8">ROUND(SUM(H86:I89),0)</f>
        <v>0</v>
      </c>
      <c r="I90" s="276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0" t="s">
        <v>35</v>
      </c>
      <c r="G95" s="240"/>
      <c r="H95" s="241" t="s">
        <v>20</v>
      </c>
      <c r="I95" s="241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30" t="s">
        <v>22</v>
      </c>
      <c r="E96" s="230"/>
      <c r="F96" s="230" t="s">
        <v>22</v>
      </c>
      <c r="G96" s="230"/>
      <c r="H96" s="230" t="s">
        <v>22</v>
      </c>
      <c r="I96" s="230"/>
      <c r="J96" s="178" t="s">
        <v>22</v>
      </c>
      <c r="K96" s="183"/>
      <c r="L96" s="194"/>
      <c r="M96" s="78"/>
      <c r="N96" s="68"/>
    </row>
    <row r="97" spans="1:14" x14ac:dyDescent="0.2">
      <c r="A97" s="227"/>
      <c r="B97" s="228"/>
      <c r="C97" s="229"/>
      <c r="D97" s="69"/>
      <c r="E97" s="79"/>
      <c r="F97" s="236" t="str">
        <f>+IF(D97&lt;&gt;"",ROUND((D97-E97),0),"")</f>
        <v/>
      </c>
      <c r="G97" s="237"/>
      <c r="H97" s="231"/>
      <c r="I97" s="232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27"/>
      <c r="B98" s="228"/>
      <c r="C98" s="229"/>
      <c r="D98" s="69"/>
      <c r="E98" s="79"/>
      <c r="F98" s="236" t="str">
        <f>+IF(D98&lt;&gt;"",ROUND((D98-E98),0),"")</f>
        <v/>
      </c>
      <c r="G98" s="237"/>
      <c r="H98" s="225"/>
      <c r="I98" s="225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26">
        <f>ROUND(SUM(F97:G98),0)</f>
        <v>0</v>
      </c>
      <c r="G99" s="226"/>
      <c r="H99" s="226">
        <f>ROUND(SUM(H97:I98),0)</f>
        <v>0</v>
      </c>
      <c r="I99" s="226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0" t="s">
        <v>35</v>
      </c>
      <c r="G104" s="240"/>
      <c r="H104" s="241" t="s">
        <v>20</v>
      </c>
      <c r="I104" s="241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75" t="s">
        <v>22</v>
      </c>
      <c r="G105" s="275"/>
      <c r="H105" s="275" t="s">
        <v>22</v>
      </c>
      <c r="I105" s="275"/>
      <c r="J105" s="203" t="s">
        <v>22</v>
      </c>
      <c r="K105" s="204"/>
      <c r="L105" s="194"/>
      <c r="M105" s="173"/>
    </row>
    <row r="106" spans="1:14" x14ac:dyDescent="0.2">
      <c r="A106" s="233"/>
      <c r="B106" s="234"/>
      <c r="C106" s="234"/>
      <c r="D106" s="234"/>
      <c r="E106" s="235"/>
      <c r="F106" s="225"/>
      <c r="G106" s="225"/>
      <c r="H106" s="239"/>
      <c r="I106" s="239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25"/>
      <c r="G107" s="225"/>
      <c r="H107" s="225"/>
      <c r="I107" s="225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25"/>
      <c r="G108" s="225"/>
      <c r="H108" s="225"/>
      <c r="I108" s="225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3"/>
      <c r="B109" s="234"/>
      <c r="C109" s="234"/>
      <c r="D109" s="234"/>
      <c r="E109" s="235"/>
      <c r="F109" s="225"/>
      <c r="G109" s="225"/>
      <c r="H109" s="225"/>
      <c r="I109" s="225"/>
      <c r="J109" s="90" t="str">
        <f t="shared" si="10"/>
        <v/>
      </c>
      <c r="K109" s="183"/>
      <c r="L109" s="194"/>
      <c r="M109" s="173"/>
    </row>
    <row r="110" spans="1:14" x14ac:dyDescent="0.2">
      <c r="A110" s="233"/>
      <c r="B110" s="234"/>
      <c r="C110" s="234"/>
      <c r="D110" s="234"/>
      <c r="E110" s="235"/>
      <c r="F110" s="225"/>
      <c r="G110" s="225"/>
      <c r="H110" s="225"/>
      <c r="I110" s="225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25"/>
      <c r="G111" s="225"/>
      <c r="H111" s="225"/>
      <c r="I111" s="225"/>
      <c r="J111" s="90" t="str">
        <f t="shared" si="10"/>
        <v/>
      </c>
      <c r="K111" s="183"/>
      <c r="L111" s="194"/>
      <c r="M111" s="173"/>
    </row>
    <row r="112" spans="1:14" x14ac:dyDescent="0.2">
      <c r="A112" s="233"/>
      <c r="B112" s="234"/>
      <c r="C112" s="234"/>
      <c r="D112" s="234"/>
      <c r="E112" s="235"/>
      <c r="F112" s="225"/>
      <c r="G112" s="225"/>
      <c r="H112" s="225"/>
      <c r="I112" s="225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64">
        <f>ROUND(SUM(F106:G112),0)</f>
        <v>0</v>
      </c>
      <c r="G113" s="264"/>
      <c r="H113" s="264">
        <f>ROUND(SUM(H106:I112),0)</f>
        <v>0</v>
      </c>
      <c r="I113" s="264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0" t="s">
        <v>35</v>
      </c>
      <c r="G119" s="240"/>
      <c r="H119" s="241" t="s">
        <v>20</v>
      </c>
      <c r="I119" s="241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30" t="s">
        <v>22</v>
      </c>
      <c r="G120" s="230"/>
      <c r="H120" s="230" t="s">
        <v>22</v>
      </c>
      <c r="I120" s="230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31"/>
      <c r="G121" s="232"/>
      <c r="H121" s="231"/>
      <c r="I121" s="232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25"/>
      <c r="G122" s="225"/>
      <c r="H122" s="225"/>
      <c r="I122" s="225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26">
        <f>+ROUND(SUM(F121:G122),0)</f>
        <v>0</v>
      </c>
      <c r="G123" s="226"/>
      <c r="H123" s="226">
        <f t="shared" ref="H123" si="12">+ROUND(SUM(H121:I122),0)</f>
        <v>0</v>
      </c>
      <c r="I123" s="226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82" t="s">
        <v>98</v>
      </c>
      <c r="B130" s="283"/>
      <c r="C130" s="283"/>
      <c r="D130" s="283"/>
      <c r="E130" s="283"/>
      <c r="F130" s="283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Herluf Dose Christensen</cp:lastModifiedBy>
  <cp:lastPrinted>2023-11-29T12:15:55Z</cp:lastPrinted>
  <dcterms:created xsi:type="dcterms:W3CDTF">2012-01-05T13:41:42Z</dcterms:created>
  <dcterms:modified xsi:type="dcterms:W3CDTF">2025-01-21T13:31:25Z</dcterms:modified>
</cp:coreProperties>
</file>