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X:\LandbrugetsFonde\10. PLAF\6 Skabeloner\3 Ændringsskemaer\2026\"/>
    </mc:Choice>
  </mc:AlternateContent>
  <xr:revisionPtr revIDLastSave="0" documentId="13_ncr:1_{2E029662-F68A-495F-98E8-D38B34B6082E}" xr6:coauthVersionLast="47" xr6:coauthVersionMax="47" xr10:uidLastSave="{00000000-0000-0000-0000-000000000000}"/>
  <bookViews>
    <workbookView xWindow="-120" yWindow="-120" windowWidth="57840" windowHeight="235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Projektøkonomi'!$A$2:$J$155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11" l="1"/>
  <c r="G89" i="11"/>
  <c r="G15" i="11" s="1"/>
  <c r="E84" i="11" l="1"/>
  <c r="I122" i="11" l="1"/>
  <c r="I121" i="11"/>
  <c r="I123" i="11" l="1"/>
  <c r="I34" i="11"/>
  <c r="I33" i="11"/>
  <c r="I31" i="11"/>
  <c r="I30" i="11"/>
  <c r="I28" i="11"/>
  <c r="I27" i="11"/>
  <c r="I53" i="11"/>
  <c r="I54" i="11"/>
  <c r="I55" i="11"/>
  <c r="I56" i="11"/>
  <c r="I57" i="11"/>
  <c r="I52" i="11"/>
  <c r="I111" i="11"/>
  <c r="I112" i="11"/>
  <c r="I113" i="11"/>
  <c r="I114" i="11"/>
  <c r="G123" i="11"/>
  <c r="G18" i="11" s="1"/>
  <c r="E123" i="11"/>
  <c r="E18" i="11" s="1"/>
  <c r="I105" i="11"/>
  <c r="I106" i="11"/>
  <c r="I107" i="11"/>
  <c r="I108" i="11"/>
  <c r="I109" i="11"/>
  <c r="I110" i="11"/>
  <c r="I104" i="11"/>
  <c r="G115" i="11"/>
  <c r="G17" i="11" s="1"/>
  <c r="E115" i="11"/>
  <c r="E17" i="11" s="1"/>
  <c r="G98" i="11"/>
  <c r="G16" i="11" s="1"/>
  <c r="D98" i="11"/>
  <c r="C98" i="11"/>
  <c r="E97" i="11"/>
  <c r="I97" i="11" s="1"/>
  <c r="E96" i="11"/>
  <c r="I96" i="11" s="1"/>
  <c r="C89" i="11"/>
  <c r="D89" i="11"/>
  <c r="E85" i="11"/>
  <c r="I85" i="11" s="1"/>
  <c r="E83" i="11"/>
  <c r="E86" i="11"/>
  <c r="I86" i="11" s="1"/>
  <c r="E87" i="11"/>
  <c r="I87" i="11" s="1"/>
  <c r="E88" i="11"/>
  <c r="I88" i="11" s="1"/>
  <c r="G14" i="11"/>
  <c r="E69" i="11"/>
  <c r="I69" i="11" s="1"/>
  <c r="E70" i="11"/>
  <c r="I70" i="11" s="1"/>
  <c r="E71" i="11"/>
  <c r="I71" i="11" s="1"/>
  <c r="E72" i="11"/>
  <c r="I72" i="11" s="1"/>
  <c r="E73" i="11"/>
  <c r="I73" i="11" s="1"/>
  <c r="E74" i="11"/>
  <c r="I74" i="11" s="1"/>
  <c r="E68" i="11"/>
  <c r="I17" i="11" l="1"/>
  <c r="I18" i="11"/>
  <c r="I68" i="11"/>
  <c r="E75" i="11"/>
  <c r="I75" i="11" s="1"/>
  <c r="G19" i="11"/>
  <c r="G130" i="11"/>
  <c r="H130" i="11" s="1"/>
  <c r="I146" i="11"/>
  <c r="I83" i="11"/>
  <c r="I89" i="11" s="1"/>
  <c r="E89" i="11"/>
  <c r="E15" i="11" s="1"/>
  <c r="I147" i="11"/>
  <c r="E147" i="11" s="1"/>
  <c r="I98" i="11"/>
  <c r="E98" i="11"/>
  <c r="E16" i="11" s="1"/>
  <c r="G58" i="11"/>
  <c r="E58" i="11"/>
  <c r="E31" i="11"/>
  <c r="E30" i="11"/>
  <c r="F35" i="11"/>
  <c r="H35" i="11"/>
  <c r="L2" i="4"/>
  <c r="J2" i="4"/>
  <c r="I145" i="11" l="1"/>
  <c r="I16" i="11"/>
  <c r="I144" i="11"/>
  <c r="I15" i="11"/>
  <c r="G132" i="11"/>
  <c r="H132" i="11" s="1"/>
  <c r="G20" i="11" s="1"/>
  <c r="G21" i="11" s="1"/>
  <c r="E27" i="11"/>
  <c r="E28" i="11"/>
  <c r="G30" i="11"/>
  <c r="G27" i="11"/>
  <c r="E14" i="11"/>
  <c r="I35" i="11"/>
  <c r="I58" i="11"/>
  <c r="E33" i="11"/>
  <c r="G33" i="11"/>
  <c r="G34" i="11"/>
  <c r="E34" i="11"/>
  <c r="G28" i="11"/>
  <c r="G31" i="11"/>
  <c r="D148" i="11"/>
  <c r="D150" i="11" s="1"/>
  <c r="D151" i="11" s="1"/>
  <c r="C148" i="11"/>
  <c r="C150" i="11" s="1"/>
  <c r="C151" i="11" s="1"/>
  <c r="J17" i="11" l="1"/>
  <c r="J18" i="11"/>
  <c r="J15" i="11"/>
  <c r="J16" i="11"/>
  <c r="J14" i="11"/>
  <c r="D130" i="11"/>
  <c r="E130" i="11" s="1"/>
  <c r="H37" i="11"/>
  <c r="E19" i="11"/>
  <c r="I143" i="11"/>
  <c r="E143" i="11" s="1"/>
  <c r="I14" i="11"/>
  <c r="I19" i="11" s="1"/>
  <c r="G60" i="11"/>
  <c r="G35" i="11"/>
  <c r="D132" i="11" l="1"/>
  <c r="E132" i="11" s="1"/>
  <c r="I132" i="11" s="1"/>
  <c r="M2" i="4" s="1"/>
  <c r="I130" i="11"/>
  <c r="K2" i="4" s="1"/>
  <c r="J19" i="11"/>
  <c r="I148" i="11"/>
  <c r="O2" i="4"/>
  <c r="AE2" i="4"/>
  <c r="AC2" i="4"/>
  <c r="Z2" i="4"/>
  <c r="Y2" i="4"/>
  <c r="W2" i="4"/>
  <c r="V2" i="4"/>
  <c r="U2" i="4"/>
  <c r="T2" i="4"/>
  <c r="R2" i="4"/>
  <c r="Q2" i="4"/>
  <c r="A2" i="4"/>
  <c r="X2" i="4"/>
  <c r="S2" i="4"/>
  <c r="E20" i="11" l="1"/>
  <c r="I20" i="11" s="1"/>
  <c r="I115" i="11"/>
  <c r="C2" i="4"/>
  <c r="B2" i="4"/>
  <c r="I149" i="11" l="1"/>
  <c r="E149" i="11" s="1"/>
  <c r="E21" i="11"/>
  <c r="J20" i="11"/>
  <c r="E146" i="11"/>
  <c r="B146" i="11" s="1"/>
  <c r="H2" i="4"/>
  <c r="D2" i="4"/>
  <c r="F37" i="11" l="1"/>
  <c r="E60" i="11"/>
  <c r="I21" i="11"/>
  <c r="M21" i="11" s="1"/>
  <c r="J21" i="11"/>
  <c r="B147" i="11"/>
  <c r="N2" i="4"/>
  <c r="E144" i="11"/>
  <c r="E145" i="11"/>
  <c r="E2" i="4"/>
  <c r="F2" i="4"/>
  <c r="G2" i="4"/>
  <c r="B144" i="11" l="1"/>
  <c r="B145" i="11"/>
  <c r="E148" i="11"/>
  <c r="B143" i="11"/>
  <c r="P2" i="4" l="1"/>
  <c r="AB2" i="4"/>
  <c r="B148" i="11"/>
  <c r="I2" i="4" l="1"/>
  <c r="E150" i="11"/>
  <c r="E151" i="11" s="1"/>
  <c r="E153" i="11" s="1"/>
  <c r="AD2" i="4"/>
  <c r="I150" i="11" l="1"/>
  <c r="I151" i="11" s="1"/>
  <c r="I153" i="11" s="1"/>
  <c r="B149" i="11"/>
  <c r="B150" i="11" l="1"/>
  <c r="B151" i="11"/>
  <c r="E35" i="11" l="1"/>
  <c r="E37" i="11" s="1"/>
  <c r="AA2" i="4" l="1"/>
  <c r="G37" i="11"/>
</calcChain>
</file>

<file path=xl/sharedStrings.xml><?xml version="1.0" encoding="utf-8"?>
<sst xmlns="http://schemas.openxmlformats.org/spreadsheetml/2006/main" count="223" uniqueCount="174">
  <si>
    <t xml:space="preserve">1.000 kr. </t>
  </si>
  <si>
    <t>Projektets samlede tilskudsgrundlag</t>
  </si>
  <si>
    <t xml:space="preserve">I alt </t>
  </si>
  <si>
    <t>kontrollinje - skal være 0</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</si>
  <si>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</si>
  <si>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</si>
  <si>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</si>
  <si>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</si>
  <si>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</si>
  <si>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</si>
  <si>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</si>
  <si>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</si>
  <si>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</si>
  <si>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</si>
  <si>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</si>
  <si>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</si>
  <si>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</si>
  <si>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</si>
  <si>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</si>
  <si>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</si>
  <si>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</si>
  <si>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</si>
  <si>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</si>
  <si>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</si>
  <si>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</si>
  <si>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</si>
  <si>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</si>
  <si>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</si>
  <si>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</si>
  <si>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</si>
  <si>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share_of_proj_grant_basis</t>
  </si>
  <si>
    <t>tot_proj_budget</t>
  </si>
  <si>
    <t>tot_proj_grant</t>
  </si>
  <si>
    <t>tot_proj_grant_share</t>
  </si>
  <si>
    <t>Timeløn før overhead
kr.</t>
  </si>
  <si>
    <t>Ansøger</t>
  </si>
  <si>
    <t>Projektets titel</t>
  </si>
  <si>
    <t>Det samlede tilskudsgrundlag</t>
  </si>
  <si>
    <t>Udgifter</t>
  </si>
  <si>
    <t xml:space="preserve">Finansiering </t>
  </si>
  <si>
    <t>AP 3:</t>
  </si>
  <si>
    <t>AP 4:</t>
  </si>
  <si>
    <t>Udgifter er opgjort uden moms:</t>
  </si>
  <si>
    <t>Udgifter er opgjort med moms:</t>
  </si>
  <si>
    <t>Antal timer</t>
  </si>
  <si>
    <t>Ekstern bistand i alt</t>
  </si>
  <si>
    <t>Øvrige projektudgifter i alt</t>
  </si>
  <si>
    <t>sæt kryds</t>
  </si>
  <si>
    <t>kontrollinje - skal være 0 % / 0</t>
  </si>
  <si>
    <t>ext_sup_tot</t>
  </si>
  <si>
    <t>equip_tot</t>
  </si>
  <si>
    <t>other_proj_exp_tot</t>
  </si>
  <si>
    <t>proj_inc_tot</t>
  </si>
  <si>
    <t>Revision</t>
  </si>
  <si>
    <t>Titel på arbejdspakke jf. projektbeskrivelsen</t>
  </si>
  <si>
    <t>Timesats, kr.</t>
  </si>
  <si>
    <t>Der henvises til fondens vejledning om tilskud for nærmere information om tilskudsberettigede udgifter, herunder om moms.</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</si>
  <si>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</si>
  <si>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</si>
  <si>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</si>
  <si>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</si>
  <si>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</si>
  <si>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</si>
  <si>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</si>
  <si>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</si>
  <si>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</si>
  <si>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Indtægter i alt</t>
  </si>
  <si>
    <t>Udgifter før overhead i alt</t>
  </si>
  <si>
    <r>
      <t xml:space="preserve">Kontrol </t>
    </r>
    <r>
      <rPr>
        <sz val="9"/>
        <color theme="1"/>
        <rFont val="Arial"/>
        <family val="2"/>
      </rPr>
      <t>skal være 0</t>
    </r>
  </si>
  <si>
    <t xml:space="preserve">Undlad derfor ved udskrift / konvertering til pdf at ændre på sideopsætningen, herunder at anvende skaleringsfunktionen. </t>
  </si>
  <si>
    <t>- baggrunden for at alle udgifter ikke finansieres proportionelt</t>
  </si>
  <si>
    <t>Tabellen SKAL ledsages af kommentarer om:</t>
  </si>
  <si>
    <t>De grå felter beregnes automatisk. De øvrige celler skal udfyldes af ansøger.</t>
  </si>
  <si>
    <t>- hvilke udgifter, satser og beløb</t>
  </si>
  <si>
    <t>Vejledning om konvertering af projektøkonomiskemaet fra Excel til pdf - se indsat billede til højre.</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</si>
  <si>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</si>
  <si>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</si>
  <si>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</si>
  <si>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Andre offentligt tilskud</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</si>
  <si>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</si>
  <si>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</si>
  <si>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</si>
  <si>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(Punktet SKAL udfyldes, når der er budgetteret med overheadudgifter)</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</si>
  <si>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</si>
  <si>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</si>
  <si>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</si>
  <si>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</si>
  <si>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Ansøgers interne lønudgifter</t>
  </si>
  <si>
    <t xml:space="preserve">Ekstern bistand </t>
  </si>
  <si>
    <t xml:space="preserve">Der kan indsættes flere rækker, hvis der er behov for det, fx under ekstern bistand. OBS Rækkehøjden kan ændres, så der kan stå en længere tekst. </t>
  </si>
  <si>
    <r>
      <t xml:space="preserve">Kravet gælder for </t>
    </r>
    <r>
      <rPr>
        <b/>
        <sz val="10"/>
        <color theme="1"/>
        <rFont val="Arial"/>
        <family val="2"/>
      </rPr>
      <t>alle</t>
    </r>
    <r>
      <rPr>
        <sz val="10"/>
        <color theme="1"/>
        <rFont val="Arial"/>
        <family val="2"/>
      </rPr>
      <t xml:space="preserve"> tilskudsmodtagere.</t>
    </r>
  </si>
  <si>
    <t>Kommentarer til budgetterede udgifter til Intern løn</t>
  </si>
  <si>
    <t>%-sats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</si>
  <si>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</si>
  <si>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</si>
  <si>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</si>
  <si>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</si>
  <si>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</si>
  <si>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</si>
  <si>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</si>
  <si>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</si>
  <si>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</si>
  <si>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</si>
  <si>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</si>
  <si>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</si>
  <si>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</si>
  <si>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</si>
  <si>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</si>
  <si>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</si>
  <si>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</si>
  <si>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</si>
  <si>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Specifikationen kan fx være hvor mange medarbejdere, der skal deltage.</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</si>
  <si>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</si>
  <si>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</si>
  <si>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</si>
  <si>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Vejledning til brug for udfyldelse af skemaet - se teksten nedenfor</t>
  </si>
  <si>
    <t>3. PROJEKTØKONOMI - bevillingsåret 1. januar - 31. december 2026</t>
  </si>
  <si>
    <t>ovh_total_amount</t>
  </si>
  <si>
    <t>ovh_main_rule_pct</t>
  </si>
  <si>
    <t>ovh_main_rule_amount</t>
  </si>
  <si>
    <t>ovh_exception_pct</t>
  </si>
  <si>
    <t>ovh_exception_amount</t>
  </si>
  <si>
    <t>proj_direct_exp</t>
  </si>
  <si>
    <t>Ændringsbudget</t>
  </si>
  <si>
    <t>Ændring</t>
  </si>
  <si>
    <t>Ændring (ift. tilskuds-grundlag)</t>
  </si>
  <si>
    <t>A</t>
  </si>
  <si>
    <t>B</t>
  </si>
  <si>
    <r>
      <t xml:space="preserve">C
</t>
    </r>
    <r>
      <rPr>
        <sz val="8"/>
        <color theme="1"/>
        <rFont val="Arial"/>
        <family val="2"/>
      </rPr>
      <t>A-B</t>
    </r>
  </si>
  <si>
    <t>A-B</t>
  </si>
  <si>
    <t>Oprindelig budget</t>
  </si>
  <si>
    <t>Oprindeligt budget</t>
  </si>
  <si>
    <r>
      <rPr>
        <sz val="9"/>
        <color theme="1"/>
        <rFont val="Arial"/>
        <family val="2"/>
      </rPr>
      <t>D</t>
    </r>
    <r>
      <rPr>
        <sz val="10"/>
        <color theme="1"/>
        <rFont val="Arial"/>
        <family val="2"/>
      </rPr>
      <t xml:space="preserve">
</t>
    </r>
    <r>
      <rPr>
        <sz val="8"/>
        <color theme="1"/>
        <rFont val="Arial"/>
        <family val="2"/>
      </rPr>
      <t>(A-B)/SUM B</t>
    </r>
  </si>
  <si>
    <t>1. Budgettet, jf. kolonne B svarer til budgettet, som angivet i basisansøgningen</t>
  </si>
  <si>
    <t>2. Budgettet, jf. kolonne B svarer til budgettet, som angivet i tidligere godkendt ændringsansøgning</t>
  </si>
  <si>
    <t>Stillingsbetegnelse/titel</t>
  </si>
  <si>
    <t xml:space="preserve">Værdi før afskrivning
</t>
  </si>
  <si>
    <t xml:space="preserve">Værdi efter afskrivning
</t>
  </si>
  <si>
    <t>Samlet ændringsbudget</t>
  </si>
  <si>
    <t>Lønudgifter</t>
  </si>
  <si>
    <t>Eget bidrag / Andre private tilskud</t>
  </si>
  <si>
    <t>Budgettet i "Oprindeligt budget" skal svare til budgettet, som var angivet i basisansøgningen</t>
  </si>
  <si>
    <r>
      <t xml:space="preserve">Det er timeantal, timeløn og overheadsats i </t>
    </r>
    <r>
      <rPr>
        <b/>
        <sz val="10"/>
        <color theme="1"/>
        <rFont val="Arial"/>
        <family val="2"/>
      </rPr>
      <t>ændringsbudgettet</t>
    </r>
    <r>
      <rPr>
        <sz val="10"/>
        <color theme="1"/>
        <rFont val="Arial"/>
        <family val="2"/>
      </rPr>
      <t>, som skal oplyses.  Derved beregnes lønudgifterne automatisk i "Ændringsbudget".</t>
    </r>
  </si>
  <si>
    <t>Der kan indsættes flere rækker under de enkelte afsnit. Kopier i såfald formlerne med fra cellen ovenfor, så ændringen beregnes.</t>
  </si>
  <si>
    <t xml:space="preserve">Punktet skal KUN udfyldes, når projektet samfinansieres med andre offentlige midler, og hvor der er udgifter, som ikke samfinansieres proportionelt. Specifikationen skal ske på hovedposter, jf. nedenstående skema. Indsæt kun information for ændringsbudgettet. </t>
  </si>
  <si>
    <t>Punktet skal KUN udfyldes, når projektet samfinansieres med andre offentlige midler, og hvor der er udgifter fx overhead, som IKKE samfinansieres proportionelt.</t>
  </si>
  <si>
    <t>Mødeudgifter - lokale og forplejning</t>
  </si>
  <si>
    <t>Rejseudgifter - ophold, transport, herunder kørsel i egen bil</t>
  </si>
  <si>
    <t>Boost på sociale medier</t>
  </si>
  <si>
    <t>Anvendelse af AV-udstyr</t>
  </si>
  <si>
    <t xml:space="preserve">AP 1: </t>
  </si>
  <si>
    <t xml:space="preserve">AP 2: </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</si>
  <si>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 Det gøres under "Overhead som finansieres af projektet" ved linje 133.</t>
    </r>
  </si>
  <si>
    <t>Tallet hentes automatisk fra summen af Ekstern bistand på side 3</t>
  </si>
  <si>
    <t>Tallet hentes automatisk fra summen af Udstyr på på side 3</t>
  </si>
  <si>
    <t>Tallet hentes automatisk fra summen af Øvrige projektudgifter på på side 3</t>
  </si>
  <si>
    <t>Tallet hentes automatisk fra summen af indtægter på side 4</t>
  </si>
  <si>
    <t xml:space="preserve">ALLE grå felter udfyldes automatisk. </t>
  </si>
  <si>
    <t>Budgettet i kolonne G/H skal svare til budgettet, som angivet i basisansøgningen eller tidligere godkendt ændringsbudget.</t>
  </si>
  <si>
    <t>Det skal oplyses, hvilket budget der er angivet i kolonne B - sæt kryds</t>
  </si>
  <si>
    <t>Derudover kan andre overordnende bemærkninger nævnes</t>
  </si>
  <si>
    <t>Bemærkninger til projektets finansiering kan nævnes. Eventuel ændring af finansieringskilder og ændringer heri beskrives</t>
  </si>
  <si>
    <t xml:space="preserve">Eksempel på angivelse af ekstern bistand </t>
  </si>
  <si>
    <t>Københavns Universitet / Analyser AP 1</t>
  </si>
  <si>
    <t>Konsulentbistand fra rådgivningscentre / gennemførelse af forsøg - alle AP'er</t>
  </si>
  <si>
    <t xml:space="preserve">Fotograf </t>
  </si>
  <si>
    <r>
      <t xml:space="preserve">Det er timeantal og sats i </t>
    </r>
    <r>
      <rPr>
        <b/>
        <sz val="10"/>
        <rFont val="Arial"/>
        <family val="2"/>
      </rPr>
      <t>ændringsbudgettet</t>
    </r>
    <r>
      <rPr>
        <sz val="10"/>
        <rFont val="Arial"/>
        <family val="2"/>
      </rPr>
      <t>, som skal oplyses. Derved beregnes udgifterne automatisk i "Ændringsbudget"</t>
    </r>
  </si>
  <si>
    <r>
      <t xml:space="preserve">Det er værdi  i </t>
    </r>
    <r>
      <rPr>
        <b/>
        <sz val="10"/>
        <rFont val="Arial"/>
        <family val="2"/>
      </rPr>
      <t>ændringsbudgettet</t>
    </r>
    <r>
      <rPr>
        <sz val="10"/>
        <rFont val="Arial"/>
        <family val="2"/>
      </rPr>
      <t>, som skal oplyses. Derved beregnes udgifterne automatisk i "Ændringsbudget"</t>
    </r>
  </si>
  <si>
    <t>6. Projektets budget i bevillingsåret</t>
  </si>
  <si>
    <t>6.1 Overordnede bemærkninger til projektets udgifter og finansiering</t>
  </si>
  <si>
    <t>6.2 Specifikation af tilskudsgrundlaget for de enkelte arbejdspakker</t>
  </si>
  <si>
    <r>
      <t>6.3 Specifikation</t>
    </r>
    <r>
      <rPr>
        <b/>
        <sz val="11"/>
        <color theme="1"/>
        <rFont val="Calibri"/>
        <family val="2"/>
      </rPr>
      <t xml:space="preserve"> og bemærkninger til de enkelte hovedposter i budgettet</t>
    </r>
  </si>
  <si>
    <t>6.4 Yderligere specifikation af samfinansierede projekter</t>
  </si>
  <si>
    <r>
      <rPr>
        <b/>
        <sz val="10"/>
        <color theme="1"/>
        <rFont val="Arial"/>
        <family val="2"/>
      </rPr>
      <t>Når</t>
    </r>
    <r>
      <rPr>
        <sz val="10"/>
        <color theme="1"/>
        <rFont val="Arial"/>
        <family val="2"/>
      </rPr>
      <t xml:space="preserve"> tilskuddet finansierer overhead skal dette fremgå af projektøkonomiskemaet.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</si>
</sst>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4"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b/>
      <u/>
      <sz val="10"/>
      <color theme="1"/>
      <name val="Arial"/>
      <family val="2"/>
    </font>
    <font>
      <sz val="8"/>
      <color theme="1"/>
      <name val="Arial"/>
      <family val="2"/>
    </font>
    <font>
      <sz val="9"/>
      <color rgb="FF00000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10" fillId="0" borderId="0" applyFont="0" applyFill="0" applyBorder="0" applyAlignment="0" applyProtection="0"/>
  </cellStyleXfs>
  <cellXfs count="316">
    <xf numFmtId="0" fontId="0" fillId="0" borderId="0" xfId="0"/>
    <xf numFmtId="3" fontId="0" fillId="0" borderId="0" xfId="0" applyNumberFormat="1" applyAlignment="1">
      <alignment horizontal="right"/>
    </xf>
    <xf numFmtId="9" fontId="0" fillId="2" borderId="0" xfId="1" applyFont="1" applyFill="1" applyAlignment="1">
      <alignment horizontal="right"/>
    </xf>
    <xf numFmtId="0" fontId="0" fillId="0" borderId="0" xfId="0" applyAlignment="1">
      <alignment horizontal="center"/>
    </xf>
    <xf numFmtId="3" fontId="11" fillId="3" borderId="14" xfId="0" applyNumberFormat="1" applyFont="1" applyFill="1" applyBorder="1" applyAlignment="1">
      <alignment horizontal="center" vertical="center"/>
    </xf>
    <xf numFmtId="3" fontId="0" fillId="2" borderId="0" xfId="0" applyNumberFormat="1" applyFill="1" applyAlignment="1">
      <alignment wrapText="1"/>
    </xf>
    <xf numFmtId="3" fontId="0" fillId="0" borderId="0" xfId="0" applyNumberFormat="1" applyAlignment="1" applyProtection="1">
      <alignment vertical="top"/>
      <protection locked="0"/>
    </xf>
    <xf numFmtId="3" fontId="11" fillId="0" borderId="0" xfId="0" applyNumberFormat="1"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3" fontId="9" fillId="0" borderId="1" xfId="0" applyNumberFormat="1" applyFont="1" applyBorder="1" applyAlignment="1" applyProtection="1">
      <alignment horizontal="center" vertical="top" wrapText="1"/>
      <protection locked="0"/>
    </xf>
    <xf numFmtId="3" fontId="19" fillId="0" borderId="0" xfId="0" applyNumberFormat="1" applyFont="1" applyAlignment="1" applyProtection="1">
      <alignment horizontal="center" vertical="top" wrapText="1"/>
      <protection locked="0"/>
    </xf>
    <xf numFmtId="3" fontId="19" fillId="2" borderId="0" xfId="0" applyNumberFormat="1" applyFont="1" applyFill="1" applyAlignment="1" applyProtection="1">
      <alignment horizontal="center" vertical="top" wrapText="1"/>
      <protection locked="0"/>
    </xf>
    <xf numFmtId="3" fontId="9" fillId="5" borderId="1" xfId="0" applyNumberFormat="1" applyFont="1" applyFill="1" applyBorder="1" applyAlignment="1" applyProtection="1">
      <alignment horizontal="center" vertical="top" wrapText="1"/>
      <protection locked="0"/>
    </xf>
    <xf numFmtId="3" fontId="19" fillId="5" borderId="1" xfId="0" applyNumberFormat="1" applyFont="1" applyFill="1" applyBorder="1" applyAlignment="1" applyProtection="1">
      <alignment horizontal="center" vertical="top" wrapText="1"/>
      <protection locked="0"/>
    </xf>
    <xf numFmtId="3" fontId="11" fillId="5" borderId="16" xfId="0" applyNumberFormat="1" applyFont="1" applyFill="1" applyBorder="1" applyAlignment="1">
      <alignment horizontal="right"/>
    </xf>
    <xf numFmtId="3" fontId="11" fillId="5" borderId="12" xfId="0" applyNumberFormat="1" applyFont="1" applyFill="1" applyBorder="1" applyAlignment="1">
      <alignment horizontal="right"/>
    </xf>
    <xf numFmtId="3" fontId="9" fillId="5" borderId="11" xfId="0" applyNumberFormat="1" applyFont="1" applyFill="1" applyBorder="1" applyAlignment="1" applyProtection="1">
      <alignment horizontal="center" vertical="top" wrapText="1"/>
      <protection locked="0"/>
    </xf>
    <xf numFmtId="3" fontId="19" fillId="5" borderId="11" xfId="0" applyNumberFormat="1" applyFont="1" applyFill="1" applyBorder="1" applyAlignment="1" applyProtection="1">
      <alignment horizontal="center" vertical="top" wrapText="1"/>
      <protection locked="0"/>
    </xf>
    <xf numFmtId="3" fontId="0" fillId="5" borderId="11" xfId="0" applyNumberFormat="1" applyFill="1" applyBorder="1" applyAlignment="1">
      <alignment horizontal="right" vertical="top"/>
    </xf>
    <xf numFmtId="3" fontId="11" fillId="5" borderId="11" xfId="0" applyNumberFormat="1" applyFont="1" applyFill="1" applyBorder="1" applyAlignment="1">
      <alignment horizontal="right" vertical="top"/>
    </xf>
    <xf numFmtId="3" fontId="0" fillId="0" borderId="15" xfId="0" applyNumberFormat="1" applyBorder="1" applyAlignment="1">
      <alignment horizontal="right" vertical="top"/>
    </xf>
    <xf numFmtId="3" fontId="0" fillId="0" borderId="18" xfId="0" applyNumberFormat="1" applyBorder="1" applyAlignment="1">
      <alignment horizontal="right" vertical="top"/>
    </xf>
    <xf numFmtId="3" fontId="0" fillId="0" borderId="15" xfId="0" applyNumberFormat="1" applyBorder="1" applyAlignment="1" applyProtection="1">
      <alignment horizontal="right" vertical="top"/>
      <protection locked="0"/>
    </xf>
    <xf numFmtId="3" fontId="0" fillId="0" borderId="0" xfId="0" applyNumberFormat="1"/>
    <xf numFmtId="3" fontId="11" fillId="3" borderId="14" xfId="0" applyNumberFormat="1" applyFont="1" applyFill="1" applyBorder="1" applyAlignment="1">
      <alignment horizontal="center" vertical="center" wrapText="1"/>
    </xf>
    <xf numFmtId="6" fontId="0" fillId="3" borderId="18" xfId="0" applyNumberFormat="1" applyFill="1" applyBorder="1" applyAlignment="1">
      <alignment wrapText="1"/>
    </xf>
    <xf numFmtId="3" fontId="11" fillId="5" borderId="12" xfId="0" applyNumberFormat="1" applyFont="1" applyFill="1" applyBorder="1" applyAlignment="1">
      <alignment horizontal="right" vertical="top"/>
    </xf>
    <xf numFmtId="3" fontId="11" fillId="5" borderId="16" xfId="0" applyNumberFormat="1" applyFont="1" applyFill="1" applyBorder="1"/>
    <xf numFmtId="3" fontId="0" fillId="0" borderId="18" xfId="0" applyNumberFormat="1" applyBorder="1" applyAlignment="1" applyProtection="1">
      <alignment horizontal="right" vertical="top"/>
      <protection locked="0"/>
    </xf>
    <xf numFmtId="3" fontId="11" fillId="5" borderId="16" xfId="0" applyNumberFormat="1" applyFont="1" applyFill="1" applyBorder="1" applyAlignment="1">
      <alignment horizontal="center" vertical="top"/>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16" xfId="0" applyNumberFormat="1" applyFont="1" applyFill="1" applyBorder="1" applyAlignment="1">
      <alignment horizontal="right" vertical="top"/>
    </xf>
    <xf numFmtId="9" fontId="0" fillId="0" borderId="18" xfId="1" applyFont="1" applyBorder="1" applyAlignment="1">
      <alignment horizontal="center"/>
    </xf>
    <xf numFmtId="9" fontId="0" fillId="0" borderId="15" xfId="1" applyFont="1" applyBorder="1" applyAlignment="1">
      <alignment horizontal="center"/>
    </xf>
    <xf numFmtId="3" fontId="0" fillId="5" borderId="15" xfId="0" applyNumberFormat="1" applyFill="1" applyBorder="1" applyAlignment="1">
      <alignment horizontal="center"/>
    </xf>
    <xf numFmtId="3" fontId="0" fillId="5" borderId="1" xfId="0" applyNumberFormat="1" applyFill="1" applyBorder="1" applyAlignment="1">
      <alignment horizontal="center"/>
    </xf>
    <xf numFmtId="3" fontId="18" fillId="0" borderId="0" xfId="0" applyNumberFormat="1" applyFont="1" applyAlignment="1" applyProtection="1">
      <alignment horizontal="left" vertical="top"/>
      <protection locked="0"/>
    </xf>
    <xf numFmtId="3" fontId="0" fillId="0" borderId="0" xfId="0" applyNumberFormat="1" applyProtection="1">
      <protection locked="0"/>
    </xf>
    <xf numFmtId="3" fontId="0" fillId="0" borderId="0" xfId="0" applyNumberFormat="1" applyAlignment="1" applyProtection="1">
      <alignment horizontal="right"/>
      <protection locked="0"/>
    </xf>
    <xf numFmtId="3" fontId="0" fillId="0" borderId="0" xfId="0" applyNumberFormat="1" applyAlignment="1" applyProtection="1">
      <alignment horizontal="left"/>
      <protection locked="0"/>
    </xf>
    <xf numFmtId="3" fontId="11" fillId="0" borderId="0" xfId="0" applyNumberFormat="1" applyFont="1" applyAlignment="1">
      <alignment vertical="top" wrapText="1"/>
    </xf>
    <xf numFmtId="3" fontId="11" fillId="0" borderId="15" xfId="0" applyNumberFormat="1" applyFont="1" applyBorder="1" applyAlignment="1" applyProtection="1">
      <alignment vertical="top" wrapText="1"/>
      <protection locked="0"/>
    </xf>
    <xf numFmtId="3" fontId="11" fillId="4" borderId="0" xfId="0" applyNumberFormat="1" applyFont="1" applyFill="1"/>
    <xf numFmtId="3" fontId="0" fillId="4" borderId="0" xfId="0" applyNumberFormat="1" applyFill="1" applyProtection="1">
      <protection locked="0"/>
    </xf>
    <xf numFmtId="3" fontId="11" fillId="0" borderId="1" xfId="0" applyNumberFormat="1" applyFont="1" applyBorder="1" applyAlignment="1" applyProtection="1">
      <alignment vertical="top" wrapText="1"/>
      <protection locked="0"/>
    </xf>
    <xf numFmtId="3" fontId="11" fillId="3" borderId="0" xfId="0" applyNumberFormat="1" applyFont="1" applyFill="1"/>
    <xf numFmtId="3" fontId="17" fillId="3" borderId="0" xfId="0" applyNumberFormat="1" applyFont="1" applyFill="1"/>
    <xf numFmtId="3" fontId="0" fillId="3" borderId="0" xfId="0" applyNumberFormat="1" applyFill="1" applyProtection="1">
      <protection locked="0"/>
    </xf>
    <xf numFmtId="3" fontId="0" fillId="0" borderId="0" xfId="0" applyNumberFormat="1" applyAlignment="1" applyProtection="1">
      <alignment vertical="center"/>
      <protection locked="0"/>
    </xf>
    <xf numFmtId="3" fontId="11" fillId="0" borderId="0" xfId="0" applyNumberFormat="1" applyFont="1" applyAlignment="1">
      <alignment horizontal="left" vertical="top" wrapText="1"/>
    </xf>
    <xf numFmtId="3" fontId="12" fillId="0" borderId="0" xfId="0" applyNumberFormat="1" applyFont="1" applyAlignment="1">
      <alignment horizontal="left" vertical="top"/>
    </xf>
    <xf numFmtId="3" fontId="11" fillId="0" borderId="0" xfId="0" applyNumberFormat="1" applyFont="1" applyAlignment="1">
      <alignment vertical="top"/>
    </xf>
    <xf numFmtId="3" fontId="0" fillId="0" borderId="0" xfId="0" applyNumberFormat="1" applyAlignment="1">
      <alignment vertical="top"/>
    </xf>
    <xf numFmtId="3" fontId="11" fillId="0" borderId="0" xfId="0" applyNumberFormat="1" applyFont="1"/>
    <xf numFmtId="3" fontId="13" fillId="0" borderId="3" xfId="0" applyNumberFormat="1" applyFont="1" applyBorder="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horizontal="right" vertical="center" wrapText="1"/>
    </xf>
    <xf numFmtId="3" fontId="11" fillId="3" borderId="13" xfId="0" applyNumberFormat="1" applyFont="1" applyFill="1" applyBorder="1" applyAlignment="1">
      <alignment horizontal="left" vertical="center"/>
    </xf>
    <xf numFmtId="3" fontId="0" fillId="3" borderId="4" xfId="0" applyNumberFormat="1" applyFill="1" applyBorder="1"/>
    <xf numFmtId="3" fontId="0" fillId="3" borderId="4" xfId="0" applyNumberFormat="1" applyFill="1" applyBorder="1" applyAlignment="1">
      <alignment horizontal="right"/>
    </xf>
    <xf numFmtId="3" fontId="11" fillId="3" borderId="17" xfId="0" applyNumberFormat="1" applyFont="1" applyFill="1" applyBorder="1" applyAlignment="1">
      <alignment horizontal="center" vertical="center"/>
    </xf>
    <xf numFmtId="3" fontId="0" fillId="3" borderId="3" xfId="0" applyNumberFormat="1" applyFill="1" applyBorder="1"/>
    <xf numFmtId="3" fontId="0" fillId="3" borderId="3" xfId="0" applyNumberFormat="1" applyFill="1" applyBorder="1" applyAlignment="1">
      <alignment horizontal="right"/>
    </xf>
    <xf numFmtId="3" fontId="0" fillId="3" borderId="5" xfId="0" applyNumberFormat="1" applyFill="1" applyBorder="1"/>
    <xf numFmtId="3" fontId="0" fillId="3" borderId="0" xfId="0" applyNumberFormat="1" applyFill="1" applyAlignment="1">
      <alignment horizontal="center" wrapText="1"/>
    </xf>
    <xf numFmtId="3" fontId="0" fillId="3" borderId="4" xfId="0" applyNumberFormat="1" applyFill="1" applyBorder="1" applyAlignment="1">
      <alignment horizontal="center" wrapText="1"/>
    </xf>
    <xf numFmtId="3" fontId="5" fillId="3" borderId="21" xfId="0" applyNumberFormat="1" applyFont="1" applyFill="1" applyBorder="1" applyAlignment="1">
      <alignment horizontal="center" vertical="center" wrapText="1"/>
    </xf>
    <xf numFmtId="3" fontId="0" fillId="0" borderId="7" xfId="0" applyNumberFormat="1" applyBorder="1" applyAlignment="1">
      <alignment horizontal="left"/>
    </xf>
    <xf numFmtId="3" fontId="0" fillId="0" borderId="1" xfId="0" applyNumberFormat="1" applyBorder="1"/>
    <xf numFmtId="3" fontId="0" fillId="0" borderId="0" xfId="0" applyNumberFormat="1" applyAlignment="1">
      <alignment vertical="center"/>
    </xf>
    <xf numFmtId="3" fontId="0" fillId="0" borderId="7" xfId="0" applyNumberFormat="1" applyBorder="1"/>
    <xf numFmtId="3" fontId="0" fillId="0" borderId="1" xfId="0" applyNumberFormat="1" applyBorder="1" applyAlignment="1">
      <alignment horizontal="right"/>
    </xf>
    <xf numFmtId="3" fontId="11" fillId="0" borderId="5" xfId="0" applyNumberFormat="1" applyFont="1" applyBorder="1"/>
    <xf numFmtId="3" fontId="11" fillId="0" borderId="0" xfId="0" applyNumberFormat="1" applyFont="1" applyAlignment="1">
      <alignment horizontal="right"/>
    </xf>
    <xf numFmtId="3" fontId="11" fillId="0" borderId="8" xfId="0" applyNumberFormat="1" applyFont="1" applyBorder="1"/>
    <xf numFmtId="3" fontId="11" fillId="0" borderId="2" xfId="0" applyNumberFormat="1" applyFont="1" applyBorder="1"/>
    <xf numFmtId="3" fontId="11" fillId="0" borderId="2" xfId="0" applyNumberFormat="1" applyFont="1" applyBorder="1" applyAlignment="1">
      <alignment horizontal="right"/>
    </xf>
    <xf numFmtId="3" fontId="11" fillId="3" borderId="3" xfId="0" applyNumberFormat="1" applyFont="1" applyFill="1" applyBorder="1"/>
    <xf numFmtId="3" fontId="11" fillId="3" borderId="6"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11" fillId="5" borderId="7" xfId="0" applyNumberFormat="1" applyFont="1" applyFill="1" applyBorder="1"/>
    <xf numFmtId="3" fontId="11" fillId="5" borderId="1" xfId="0" applyNumberFormat="1" applyFont="1" applyFill="1" applyBorder="1"/>
    <xf numFmtId="3" fontId="0" fillId="5" borderId="1" xfId="0" applyNumberFormat="1" applyFill="1" applyBorder="1"/>
    <xf numFmtId="3" fontId="0" fillId="0" borderId="9" xfId="0" applyNumberFormat="1" applyBorder="1" applyProtection="1">
      <protection locked="0"/>
    </xf>
    <xf numFmtId="3" fontId="0" fillId="0" borderId="10" xfId="0" applyNumberFormat="1" applyBorder="1" applyAlignment="1">
      <alignment horizontal="right"/>
    </xf>
    <xf numFmtId="3" fontId="0" fillId="5" borderId="7" xfId="0" applyNumberFormat="1" applyFill="1" applyBorder="1"/>
    <xf numFmtId="3" fontId="0" fillId="0" borderId="11" xfId="0" applyNumberFormat="1" applyBorder="1" applyAlignment="1">
      <alignment horizontal="right"/>
    </xf>
    <xf numFmtId="3" fontId="0" fillId="5" borderId="13" xfId="0" applyNumberFormat="1" applyFill="1" applyBorder="1"/>
    <xf numFmtId="3" fontId="0" fillId="5" borderId="4" xfId="0" applyNumberFormat="1" applyFill="1" applyBorder="1"/>
    <xf numFmtId="3" fontId="0" fillId="5" borderId="4" xfId="0" applyNumberFormat="1" applyFill="1" applyBorder="1" applyAlignment="1">
      <alignment horizontal="center"/>
    </xf>
    <xf numFmtId="3" fontId="0" fillId="5" borderId="11" xfId="0" applyNumberFormat="1" applyFill="1" applyBorder="1" applyAlignment="1">
      <alignment horizontal="right"/>
    </xf>
    <xf numFmtId="3" fontId="0" fillId="0" borderId="4"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5" borderId="6" xfId="0" applyNumberFormat="1" applyFill="1" applyBorder="1"/>
    <xf numFmtId="3" fontId="0" fillId="5" borderId="3" xfId="0" applyNumberFormat="1" applyFill="1" applyBorder="1"/>
    <xf numFmtId="3" fontId="0" fillId="5" borderId="3" xfId="0" applyNumberFormat="1" applyFill="1" applyBorder="1" applyAlignment="1">
      <alignment horizontal="center"/>
    </xf>
    <xf numFmtId="3" fontId="11" fillId="5" borderId="8" xfId="0" applyNumberFormat="1" applyFont="1" applyFill="1" applyBorder="1" applyAlignment="1">
      <alignment wrapText="1"/>
    </xf>
    <xf numFmtId="3" fontId="11" fillId="5" borderId="2" xfId="0" applyNumberFormat="1" applyFont="1" applyFill="1" applyBorder="1" applyAlignment="1">
      <alignment wrapText="1"/>
    </xf>
    <xf numFmtId="3" fontId="11" fillId="5" borderId="2" xfId="0" applyNumberFormat="1" applyFont="1" applyFill="1" applyBorder="1"/>
    <xf numFmtId="3" fontId="0" fillId="0" borderId="0" xfId="0" applyNumberFormat="1" applyAlignment="1">
      <alignment wrapText="1"/>
    </xf>
    <xf numFmtId="3" fontId="0" fillId="2" borderId="0" xfId="0" applyNumberFormat="1" applyFill="1"/>
    <xf numFmtId="3" fontId="0" fillId="2" borderId="0" xfId="1" applyNumberFormat="1" applyFont="1" applyFill="1" applyAlignment="1">
      <alignment horizontal="right"/>
    </xf>
    <xf numFmtId="3" fontId="0" fillId="0" borderId="0" xfId="1" applyNumberFormat="1" applyFont="1" applyFill="1" applyAlignment="1">
      <alignment horizontal="right"/>
    </xf>
    <xf numFmtId="3" fontId="0" fillId="0" borderId="0" xfId="0" applyNumberFormat="1" applyAlignment="1">
      <alignment horizontal="center" vertical="center"/>
    </xf>
    <xf numFmtId="3" fontId="0" fillId="0" borderId="15" xfId="0" applyNumberFormat="1" applyBorder="1" applyAlignment="1" applyProtection="1">
      <alignment horizontal="center"/>
      <protection locked="0"/>
    </xf>
    <xf numFmtId="3" fontId="0" fillId="0" borderId="0" xfId="0" applyNumberFormat="1" applyAlignment="1" applyProtection="1">
      <alignment horizontal="center"/>
      <protection locked="0"/>
    </xf>
    <xf numFmtId="3" fontId="18" fillId="0" borderId="0" xfId="0" applyNumberFormat="1" applyFont="1" applyAlignment="1" applyProtection="1">
      <alignment horizontal="left"/>
      <protection locked="0"/>
    </xf>
    <xf numFmtId="3" fontId="11" fillId="0" borderId="0" xfId="0" applyNumberFormat="1" applyFont="1" applyAlignment="1">
      <alignment vertical="center"/>
    </xf>
    <xf numFmtId="3" fontId="18" fillId="0" borderId="0" xfId="0" applyNumberFormat="1" applyFont="1" applyAlignment="1">
      <alignment vertical="top"/>
    </xf>
    <xf numFmtId="3"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protection locked="0"/>
    </xf>
    <xf numFmtId="3" fontId="0" fillId="0" borderId="0" xfId="0" applyNumberFormat="1" applyAlignment="1" applyProtection="1">
      <alignment vertical="top" wrapText="1"/>
      <protection locked="0"/>
    </xf>
    <xf numFmtId="3" fontId="5" fillId="0" borderId="0" xfId="0" applyNumberFormat="1" applyFont="1" applyProtection="1">
      <protection locked="0"/>
    </xf>
    <xf numFmtId="3" fontId="3" fillId="0" borderId="15" xfId="0" applyNumberFormat="1" applyFont="1" applyBorder="1" applyAlignment="1" applyProtection="1">
      <alignment horizontal="center"/>
      <protection locked="0"/>
    </xf>
    <xf numFmtId="3" fontId="5" fillId="0" borderId="15" xfId="0" applyNumberFormat="1" applyFont="1" applyBorder="1" applyAlignment="1" applyProtection="1">
      <alignment horizontal="center"/>
      <protection locked="0"/>
    </xf>
    <xf numFmtId="3" fontId="11" fillId="0" borderId="0" xfId="0" applyNumberFormat="1" applyFont="1" applyAlignment="1" applyProtection="1">
      <alignment vertical="center"/>
      <protection locked="0"/>
    </xf>
    <xf numFmtId="3" fontId="11" fillId="3" borderId="13"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vertical="center"/>
      <protection locked="0"/>
    </xf>
    <xf numFmtId="3" fontId="11" fillId="3" borderId="14" xfId="0" applyNumberFormat="1" applyFont="1" applyFill="1" applyBorder="1" applyAlignment="1" applyProtection="1">
      <alignment vertical="center"/>
      <protection locked="0"/>
    </xf>
    <xf numFmtId="3" fontId="11" fillId="3" borderId="17" xfId="0" applyNumberFormat="1" applyFont="1" applyFill="1" applyBorder="1" applyAlignment="1" applyProtection="1">
      <alignment horizontal="center" vertical="center"/>
      <protection locked="0"/>
    </xf>
    <xf numFmtId="3" fontId="11" fillId="3" borderId="6" xfId="0" applyNumberFormat="1" applyFont="1" applyFill="1" applyBorder="1" applyAlignment="1" applyProtection="1">
      <alignment vertical="center"/>
      <protection locked="0"/>
    </xf>
    <xf numFmtId="3" fontId="11" fillId="3" borderId="3" xfId="0" applyNumberFormat="1" applyFont="1" applyFill="1" applyBorder="1" applyAlignment="1" applyProtection="1">
      <alignment vertical="center"/>
      <protection locked="0"/>
    </xf>
    <xf numFmtId="3" fontId="11" fillId="3" borderId="10" xfId="0" applyNumberFormat="1" applyFont="1" applyFill="1" applyBorder="1" applyAlignment="1" applyProtection="1">
      <alignment vertical="center"/>
      <protection locked="0"/>
    </xf>
    <xf numFmtId="3" fontId="0" fillId="0" borderId="5" xfId="0" applyNumberFormat="1" applyBorder="1" applyAlignment="1" applyProtection="1">
      <alignment vertical="center"/>
      <protection locked="0"/>
    </xf>
    <xf numFmtId="3" fontId="11" fillId="0" borderId="8" xfId="0" applyNumberFormat="1" applyFont="1" applyBorder="1" applyAlignment="1" applyProtection="1">
      <alignment vertical="center"/>
      <protection locked="0"/>
    </xf>
    <xf numFmtId="3" fontId="0" fillId="3" borderId="4" xfId="0" applyNumberFormat="1" applyFill="1" applyBorder="1" applyAlignment="1">
      <alignmen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horizontal="center" vertical="center" wrapText="1"/>
    </xf>
    <xf numFmtId="3" fontId="0" fillId="3" borderId="10" xfId="0" applyNumberFormat="1" applyFill="1" applyBorder="1" applyAlignment="1" applyProtection="1">
      <alignment horizontal="center"/>
      <protection locked="0"/>
    </xf>
    <xf numFmtId="3" fontId="0" fillId="0" borderId="6" xfId="0" applyNumberFormat="1" applyBorder="1" applyAlignment="1" applyProtection="1">
      <alignment vertical="top"/>
      <protection locked="0"/>
    </xf>
    <xf numFmtId="3" fontId="0" fillId="0" borderId="7" xfId="0" applyNumberFormat="1" applyBorder="1" applyAlignment="1" applyProtection="1">
      <alignment vertical="top"/>
      <protection locked="0"/>
    </xf>
    <xf numFmtId="3" fontId="11" fillId="0" borderId="8" xfId="0" applyNumberFormat="1" applyFont="1" applyBorder="1" applyAlignment="1">
      <alignment horizontal="left" vertical="top"/>
    </xf>
    <xf numFmtId="3" fontId="11" fillId="0" borderId="2" xfId="0" applyNumberFormat="1" applyFont="1" applyBorder="1" applyAlignment="1">
      <alignment vertical="top"/>
    </xf>
    <xf numFmtId="3" fontId="0" fillId="0" borderId="3" xfId="0" applyNumberFormat="1" applyBorder="1" applyAlignment="1" applyProtection="1">
      <alignment vertical="top" wrapText="1"/>
      <protection locked="0"/>
    </xf>
    <xf numFmtId="3" fontId="11" fillId="3" borderId="13" xfId="0" applyNumberFormat="1" applyFont="1" applyFill="1" applyBorder="1" applyAlignment="1">
      <alignment vertical="center"/>
    </xf>
    <xf numFmtId="3" fontId="0" fillId="3" borderId="4" xfId="0" applyNumberFormat="1" applyFill="1" applyBorder="1" applyAlignment="1">
      <alignment vertical="top" wrapText="1"/>
    </xf>
    <xf numFmtId="3" fontId="22" fillId="0" borderId="0" xfId="0" applyNumberFormat="1" applyFont="1"/>
    <xf numFmtId="3" fontId="0" fillId="3" borderId="6" xfId="0" applyNumberFormat="1" applyFill="1" applyBorder="1" applyAlignment="1">
      <alignment vertical="center"/>
    </xf>
    <xf numFmtId="3" fontId="0" fillId="3" borderId="3" xfId="0" applyNumberFormat="1" applyFill="1" applyBorder="1" applyAlignment="1">
      <alignment vertical="top" wrapText="1"/>
    </xf>
    <xf numFmtId="3" fontId="23" fillId="0" borderId="0" xfId="0" applyNumberFormat="1" applyFont="1" applyAlignment="1">
      <alignment vertical="top"/>
    </xf>
    <xf numFmtId="3" fontId="11" fillId="0" borderId="8" xfId="0" applyNumberFormat="1" applyFont="1" applyBorder="1" applyAlignment="1" applyProtection="1">
      <alignment vertical="top"/>
      <protection locked="0"/>
    </xf>
    <xf numFmtId="3" fontId="0" fillId="0" borderId="2" xfId="0" applyNumberFormat="1" applyBorder="1" applyAlignment="1" applyProtection="1">
      <alignment horizontal="center" vertical="top"/>
      <protection locked="0"/>
    </xf>
    <xf numFmtId="3" fontId="0" fillId="3" borderId="4" xfId="0" applyNumberFormat="1" applyFill="1" applyBorder="1" applyAlignment="1" applyProtection="1">
      <alignment horizontal="left"/>
      <protection locked="0"/>
    </xf>
    <xf numFmtId="3" fontId="0" fillId="3" borderId="4" xfId="0" applyNumberFormat="1" applyFill="1" applyBorder="1" applyAlignment="1" applyProtection="1">
      <alignment horizontal="center" vertical="top" wrapText="1"/>
      <protection locked="0"/>
    </xf>
    <xf numFmtId="3" fontId="0" fillId="3" borderId="14" xfId="0" applyNumberFormat="1" applyFill="1" applyBorder="1" applyAlignment="1" applyProtection="1">
      <alignment horizontal="center" vertical="top" wrapText="1"/>
      <protection locked="0"/>
    </xf>
    <xf numFmtId="3" fontId="0" fillId="3" borderId="6" xfId="0" applyNumberForma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3" fontId="11" fillId="6" borderId="8" xfId="0" applyNumberFormat="1" applyFont="1" applyFill="1" applyBorder="1" applyAlignment="1" applyProtection="1">
      <alignment vertical="top"/>
      <protection locked="0"/>
    </xf>
    <xf numFmtId="3" fontId="0" fillId="6" borderId="2" xfId="0" applyNumberFormat="1" applyFill="1" applyBorder="1" applyAlignment="1" applyProtection="1">
      <alignment horizontal="center" vertical="top"/>
      <protection locked="0"/>
    </xf>
    <xf numFmtId="3" fontId="0" fillId="3" borderId="4" xfId="0" applyNumberFormat="1" applyFill="1" applyBorder="1" applyProtection="1">
      <protection locked="0"/>
    </xf>
    <xf numFmtId="3" fontId="0" fillId="3" borderId="4" xfId="0" applyNumberFormat="1" applyFill="1" applyBorder="1" applyAlignment="1" applyProtection="1">
      <alignment horizontal="right"/>
      <protection locked="0"/>
    </xf>
    <xf numFmtId="3" fontId="11" fillId="0" borderId="0" xfId="0" applyNumberFormat="1" applyFont="1" applyProtection="1">
      <protection locked="0"/>
    </xf>
    <xf numFmtId="3" fontId="11" fillId="3" borderId="6" xfId="0" applyNumberFormat="1" applyFont="1" applyFill="1" applyBorder="1" applyAlignment="1">
      <alignment vertical="center"/>
    </xf>
    <xf numFmtId="3" fontId="0" fillId="3" borderId="3" xfId="0" applyNumberFormat="1" applyFill="1" applyBorder="1" applyProtection="1">
      <protection locked="0"/>
    </xf>
    <xf numFmtId="3" fontId="0" fillId="3" borderId="3" xfId="0" applyNumberFormat="1" applyFill="1" applyBorder="1" applyAlignment="1" applyProtection="1">
      <alignment horizontal="right"/>
      <protection locked="0"/>
    </xf>
    <xf numFmtId="3" fontId="0" fillId="0" borderId="2" xfId="0" applyNumberFormat="1" applyBorder="1" applyAlignment="1" applyProtection="1">
      <alignment vertical="top"/>
      <protection locked="0"/>
    </xf>
    <xf numFmtId="3" fontId="0" fillId="0" borderId="0" xfId="0" applyNumberFormat="1" applyAlignment="1" applyProtection="1">
      <alignment horizontal="center" vertical="top"/>
      <protection locked="0"/>
    </xf>
    <xf numFmtId="3" fontId="11" fillId="3" borderId="7" xfId="0" applyNumberFormat="1" applyFont="1" applyFill="1" applyBorder="1" applyAlignment="1">
      <alignment vertical="center"/>
    </xf>
    <xf numFmtId="3" fontId="0" fillId="3" borderId="1" xfId="0" applyNumberFormat="1" applyFill="1" applyBorder="1" applyAlignment="1" applyProtection="1">
      <alignment horizontal="left"/>
      <protection locked="0"/>
    </xf>
    <xf numFmtId="3" fontId="0" fillId="3" borderId="6" xfId="0" applyNumberFormat="1" applyFill="1" applyBorder="1" applyAlignment="1" applyProtection="1">
      <alignment horizontal="center" vertical="center" wrapText="1"/>
      <protection locked="0"/>
    </xf>
    <xf numFmtId="3" fontId="0" fillId="3" borderId="0" xfId="0" applyNumberFormat="1" applyFill="1" applyAlignment="1" applyProtection="1">
      <alignment horizontal="center" vertical="center" wrapText="1"/>
      <protection locked="0"/>
    </xf>
    <xf numFmtId="3" fontId="0" fillId="3" borderId="4" xfId="0" applyNumberFormat="1" applyFill="1" applyBorder="1" applyAlignment="1" applyProtection="1">
      <alignment horizontal="center" vertical="center" wrapText="1"/>
      <protection locked="0"/>
    </xf>
    <xf numFmtId="3" fontId="11" fillId="3" borderId="17" xfId="0" applyNumberFormat="1" applyFont="1" applyFill="1" applyBorder="1" applyAlignment="1" applyProtection="1">
      <alignment horizontal="center"/>
      <protection locked="0"/>
    </xf>
    <xf numFmtId="3" fontId="18" fillId="0" borderId="0" xfId="0" applyNumberFormat="1" applyFont="1"/>
    <xf numFmtId="3" fontId="16" fillId="5" borderId="5" xfId="0" applyNumberFormat="1" applyFont="1" applyFill="1" applyBorder="1" applyAlignment="1">
      <alignment horizontal="left" vertical="center"/>
    </xf>
    <xf numFmtId="3" fontId="0" fillId="5" borderId="3"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center" vertical="top"/>
      <protection locked="0"/>
    </xf>
    <xf numFmtId="3" fontId="0" fillId="3" borderId="15" xfId="0" applyNumberFormat="1" applyFill="1" applyBorder="1" applyAlignment="1" applyProtection="1">
      <alignment horizontal="center" vertical="top"/>
      <protection locked="0"/>
    </xf>
    <xf numFmtId="3" fontId="0" fillId="3" borderId="1"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left" vertical="top"/>
      <protection locked="0"/>
    </xf>
    <xf numFmtId="3" fontId="0" fillId="3" borderId="15" xfId="0" applyNumberFormat="1" applyFill="1" applyBorder="1" applyAlignment="1" applyProtection="1">
      <alignment vertical="top" wrapText="1"/>
      <protection locked="0"/>
    </xf>
    <xf numFmtId="3" fontId="11" fillId="3" borderId="15" xfId="0" applyNumberFormat="1" applyFont="1" applyFill="1" applyBorder="1" applyAlignment="1" applyProtection="1">
      <alignment horizontal="center"/>
      <protection locked="0"/>
    </xf>
    <xf numFmtId="3" fontId="16" fillId="5" borderId="7" xfId="0" applyNumberFormat="1" applyFont="1" applyFill="1" applyBorder="1" applyAlignment="1">
      <alignment wrapText="1"/>
    </xf>
    <xf numFmtId="3" fontId="16" fillId="5" borderId="1" xfId="0" applyNumberFormat="1" applyFont="1" applyFill="1" applyBorder="1" applyAlignment="1">
      <alignment wrapText="1"/>
    </xf>
    <xf numFmtId="3" fontId="19" fillId="3" borderId="13" xfId="0" applyNumberFormat="1" applyFont="1" applyFill="1" applyBorder="1" applyAlignment="1" applyProtection="1">
      <alignment vertical="center"/>
      <protection locked="0"/>
    </xf>
    <xf numFmtId="3" fontId="19" fillId="3" borderId="4" xfId="0" applyNumberFormat="1" applyFont="1" applyFill="1" applyBorder="1" applyAlignment="1" applyProtection="1">
      <alignment horizontal="center" vertical="center" wrapText="1"/>
      <protection locked="0"/>
    </xf>
    <xf numFmtId="3" fontId="19" fillId="3" borderId="4" xfId="0" applyNumberFormat="1" applyFont="1" applyFill="1" applyBorder="1" applyAlignment="1" applyProtection="1">
      <alignment horizontal="center" vertical="top" wrapText="1"/>
      <protection locked="0"/>
    </xf>
    <xf numFmtId="3" fontId="19" fillId="3" borderId="14" xfId="0" applyNumberFormat="1" applyFont="1" applyFill="1" applyBorder="1" applyAlignment="1" applyProtection="1">
      <alignment horizontal="center" vertical="top" wrapText="1"/>
      <protection locked="0"/>
    </xf>
    <xf numFmtId="3" fontId="19" fillId="3" borderId="6" xfId="0" applyNumberFormat="1" applyFont="1" applyFill="1" applyBorder="1" applyProtection="1">
      <protection locked="0"/>
    </xf>
    <xf numFmtId="3" fontId="9" fillId="3" borderId="3" xfId="0" applyNumberFormat="1" applyFont="1" applyFill="1" applyBorder="1" applyProtection="1">
      <protection locked="0"/>
    </xf>
    <xf numFmtId="3" fontId="9" fillId="3" borderId="3" xfId="0" applyNumberFormat="1" applyFont="1" applyFill="1" applyBorder="1" applyAlignment="1" applyProtection="1">
      <alignment horizontal="center" vertical="top" wrapText="1"/>
      <protection locked="0"/>
    </xf>
    <xf numFmtId="3" fontId="9" fillId="3" borderId="10" xfId="0" applyNumberFormat="1" applyFont="1" applyFill="1" applyBorder="1" applyAlignment="1" applyProtection="1">
      <alignment horizontal="center" vertical="top" wrapText="1"/>
      <protection locked="0"/>
    </xf>
    <xf numFmtId="3" fontId="9" fillId="0" borderId="7" xfId="0" applyNumberFormat="1" applyFont="1" applyBorder="1" applyAlignment="1">
      <alignment horizontal="left" vertical="top"/>
    </xf>
    <xf numFmtId="3" fontId="9" fillId="0" borderId="7" xfId="0" applyNumberFormat="1" applyFont="1" applyBorder="1" applyAlignment="1">
      <alignment vertical="top"/>
    </xf>
    <xf numFmtId="3" fontId="6" fillId="0" borderId="7" xfId="0" applyNumberFormat="1" applyFont="1" applyBorder="1" applyAlignment="1">
      <alignment vertical="top"/>
    </xf>
    <xf numFmtId="3" fontId="19" fillId="0" borderId="7" xfId="0" applyNumberFormat="1" applyFont="1" applyBorder="1" applyAlignment="1">
      <alignment vertical="top"/>
    </xf>
    <xf numFmtId="3" fontId="7" fillId="0" borderId="7" xfId="0" applyNumberFormat="1" applyFont="1" applyBorder="1" applyAlignment="1">
      <alignment vertical="top"/>
    </xf>
    <xf numFmtId="3" fontId="19" fillId="0" borderId="0" xfId="0" applyNumberFormat="1" applyFont="1"/>
    <xf numFmtId="3" fontId="19" fillId="0" borderId="0" xfId="0" applyNumberFormat="1" applyFont="1" applyAlignment="1" applyProtection="1">
      <alignment horizontal="left" vertical="top" wrapText="1"/>
      <protection locked="0"/>
    </xf>
    <xf numFmtId="3" fontId="9" fillId="2" borderId="0" xfId="0" applyNumberFormat="1" applyFont="1" applyFill="1" applyAlignment="1">
      <alignment wrapText="1"/>
    </xf>
    <xf numFmtId="3" fontId="19" fillId="2" borderId="0" xfId="0" applyNumberFormat="1" applyFont="1" applyFill="1" applyAlignment="1" applyProtection="1">
      <alignment horizontal="left" vertical="top" wrapText="1"/>
      <protection locked="0"/>
    </xf>
    <xf numFmtId="3" fontId="11" fillId="0" borderId="0" xfId="0" applyNumberFormat="1" applyFont="1" applyAlignment="1" applyProtection="1">
      <alignment horizontal="left" vertical="top" wrapText="1"/>
      <protection locked="0"/>
    </xf>
    <xf numFmtId="3" fontId="0" fillId="0" borderId="0" xfId="0" quotePrefix="1" applyNumberFormat="1" applyAlignment="1" applyProtection="1">
      <alignment horizontal="left"/>
      <protection locked="0"/>
    </xf>
    <xf numFmtId="3" fontId="0" fillId="0" borderId="19" xfId="0" applyNumberFormat="1" applyBorder="1" applyProtection="1">
      <protection locked="0"/>
    </xf>
    <xf numFmtId="3" fontId="0" fillId="0" borderId="19" xfId="0" applyNumberFormat="1" applyBorder="1" applyAlignment="1" applyProtection="1">
      <alignment horizontal="right"/>
      <protection locked="0"/>
    </xf>
    <xf numFmtId="9" fontId="0" fillId="5" borderId="15" xfId="1" applyFont="1" applyFill="1" applyBorder="1" applyAlignment="1">
      <alignment horizontal="right"/>
    </xf>
    <xf numFmtId="9" fontId="0" fillId="5" borderId="16" xfId="1" applyFont="1" applyFill="1" applyBorder="1" applyAlignment="1">
      <alignment horizontal="right"/>
    </xf>
    <xf numFmtId="9" fontId="0" fillId="5" borderId="18" xfId="1" applyFont="1" applyFill="1" applyBorder="1" applyAlignment="1">
      <alignment horizontal="right"/>
    </xf>
    <xf numFmtId="9" fontId="0" fillId="5" borderId="7" xfId="1" applyFont="1" applyFill="1" applyBorder="1" applyAlignment="1">
      <alignment horizontal="right"/>
    </xf>
    <xf numFmtId="4" fontId="0" fillId="0" borderId="6" xfId="0" applyNumberFormat="1" applyBorder="1" applyAlignment="1" applyProtection="1">
      <alignment horizontal="right" vertical="top"/>
      <protection locked="0"/>
    </xf>
    <xf numFmtId="4" fontId="0" fillId="0" borderId="7" xfId="0" applyNumberFormat="1" applyBorder="1" applyAlignment="1" applyProtection="1">
      <alignment horizontal="right" vertical="top"/>
      <protection locked="0"/>
    </xf>
    <xf numFmtId="3" fontId="0" fillId="0" borderId="17" xfId="0" applyNumberFormat="1" applyBorder="1" applyAlignment="1" applyProtection="1">
      <alignment horizontal="right" vertical="top"/>
      <protection locked="0"/>
    </xf>
    <xf numFmtId="4" fontId="0" fillId="0" borderId="13" xfId="0" applyNumberFormat="1" applyBorder="1" applyAlignment="1" applyProtection="1">
      <alignment horizontal="right" vertical="top"/>
      <protection locked="0"/>
    </xf>
    <xf numFmtId="3" fontId="0" fillId="0" borderId="13" xfId="0" applyNumberFormat="1" applyBorder="1" applyAlignment="1" applyProtection="1">
      <alignment vertical="top"/>
      <protection locked="0"/>
    </xf>
    <xf numFmtId="3" fontId="11" fillId="0" borderId="2" xfId="0" applyNumberFormat="1" applyFont="1" applyBorder="1" applyAlignment="1">
      <alignment horizontal="center" vertical="top"/>
    </xf>
    <xf numFmtId="1" fontId="0" fillId="5" borderId="11" xfId="0" applyNumberFormat="1" applyFill="1" applyBorder="1" applyAlignment="1">
      <alignment horizontal="right" vertical="top"/>
    </xf>
    <xf numFmtId="3" fontId="0" fillId="0" borderId="0" xfId="1" applyNumberFormat="1" applyFont="1" applyFill="1" applyBorder="1" applyAlignment="1">
      <alignment horizontal="right"/>
    </xf>
    <xf numFmtId="3" fontId="11" fillId="0" borderId="0" xfId="0" applyNumberFormat="1" applyFont="1" applyAlignment="1">
      <alignment horizontal="center" vertical="center"/>
    </xf>
    <xf numFmtId="3" fontId="11" fillId="0" borderId="0" xfId="0" applyNumberFormat="1" applyFont="1" applyAlignment="1" applyProtection="1">
      <alignment horizontal="right"/>
      <protection locked="0"/>
    </xf>
    <xf numFmtId="3" fontId="11" fillId="3" borderId="17" xfId="0" applyNumberFormat="1" applyFont="1" applyFill="1" applyBorder="1" applyAlignment="1">
      <alignment horizontal="center" vertical="center" wrapText="1"/>
    </xf>
    <xf numFmtId="3" fontId="0" fillId="3" borderId="18" xfId="0" applyNumberFormat="1" applyFill="1" applyBorder="1" applyAlignment="1">
      <alignment horizontal="center" vertical="center"/>
    </xf>
    <xf numFmtId="3" fontId="0" fillId="3" borderId="21" xfId="0" applyNumberFormat="1" applyFill="1" applyBorder="1" applyAlignment="1">
      <alignment horizontal="center" vertical="center" wrapText="1"/>
    </xf>
    <xf numFmtId="9" fontId="2" fillId="5" borderId="15" xfId="0" applyNumberFormat="1" applyFont="1" applyFill="1" applyBorder="1" applyAlignment="1">
      <alignment horizontal="right"/>
    </xf>
    <xf numFmtId="9" fontId="0" fillId="0" borderId="20" xfId="0" applyNumberFormat="1" applyBorder="1" applyAlignment="1">
      <alignment horizontal="right"/>
    </xf>
    <xf numFmtId="9" fontId="0" fillId="0" borderId="0" xfId="0" applyNumberFormat="1" applyAlignment="1">
      <alignment horizontal="right"/>
    </xf>
    <xf numFmtId="0" fontId="15" fillId="0" borderId="0" xfId="0" applyFont="1" applyAlignment="1">
      <alignment horizontal="right" vertical="center" wrapText="1"/>
    </xf>
    <xf numFmtId="9" fontId="11" fillId="0" borderId="5" xfId="0" applyNumberFormat="1" applyFont="1" applyBorder="1" applyAlignment="1">
      <alignment horizontal="right"/>
    </xf>
    <xf numFmtId="0" fontId="15" fillId="0" borderId="5" xfId="0" applyFont="1" applyBorder="1" applyAlignment="1">
      <alignment horizontal="left" vertical="top" wrapText="1"/>
    </xf>
    <xf numFmtId="3" fontId="5" fillId="2" borderId="0" xfId="0" applyNumberFormat="1" applyFont="1" applyFill="1" applyAlignment="1">
      <alignment horizontal="right"/>
    </xf>
    <xf numFmtId="0" fontId="22" fillId="0" borderId="0" xfId="0" applyFont="1"/>
    <xf numFmtId="0" fontId="22" fillId="0" borderId="0" xfId="0" applyFont="1" applyAlignment="1">
      <alignment vertical="center"/>
    </xf>
    <xf numFmtId="0" fontId="22" fillId="0" borderId="0" xfId="0" applyFont="1" applyAlignment="1">
      <alignment vertical="top"/>
    </xf>
    <xf numFmtId="0" fontId="22" fillId="0" borderId="0" xfId="0" applyFont="1" applyAlignment="1">
      <alignment horizontal="left"/>
    </xf>
    <xf numFmtId="0" fontId="22" fillId="0" borderId="4" xfId="0" applyFont="1" applyBorder="1" applyAlignment="1">
      <alignment vertical="top"/>
    </xf>
    <xf numFmtId="3" fontId="16" fillId="0" borderId="0" xfId="0" applyNumberFormat="1" applyFont="1" applyAlignment="1">
      <alignment horizontal="left" vertical="center"/>
    </xf>
    <xf numFmtId="3" fontId="0" fillId="0" borderId="0" xfId="0" applyNumberFormat="1" applyAlignment="1" applyProtection="1">
      <alignment horizontal="left" vertical="top" wrapText="1"/>
      <protection locked="0"/>
    </xf>
    <xf numFmtId="3" fontId="0" fillId="0" borderId="7" xfId="0" applyNumberForma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3" fontId="0" fillId="0" borderId="11" xfId="0" applyNumberFormat="1" applyBorder="1" applyAlignment="1" applyProtection="1">
      <alignment horizontal="left" vertical="top" wrapText="1"/>
      <protection locked="0"/>
    </xf>
    <xf numFmtId="6" fontId="0" fillId="3" borderId="6" xfId="0" applyNumberFormat="1" applyFill="1" applyBorder="1" applyAlignment="1">
      <alignment horizontal="center" wrapText="1"/>
    </xf>
    <xf numFmtId="6" fontId="0" fillId="3" borderId="10" xfId="0" applyNumberFormat="1" applyFill="1" applyBorder="1" applyAlignment="1">
      <alignment horizontal="center" wrapText="1"/>
    </xf>
    <xf numFmtId="3" fontId="0" fillId="0" borderId="7"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3" fontId="0" fillId="0" borderId="11" xfId="0" applyNumberFormat="1" applyBorder="1" applyAlignment="1" applyProtection="1">
      <alignment vertical="top" wrapText="1"/>
      <protection locked="0"/>
    </xf>
    <xf numFmtId="3" fontId="0" fillId="0" borderId="7" xfId="0" applyNumberFormat="1" applyBorder="1" applyAlignment="1" applyProtection="1">
      <alignment horizontal="left" vertical="top"/>
      <protection locked="0"/>
    </xf>
    <xf numFmtId="3" fontId="0" fillId="0" borderId="11" xfId="0" applyNumberFormat="1" applyBorder="1" applyAlignment="1" applyProtection="1">
      <alignment horizontal="left" vertical="top"/>
      <protection locked="0"/>
    </xf>
    <xf numFmtId="3" fontId="16" fillId="0" borderId="7" xfId="0" applyNumberFormat="1" applyFont="1" applyBorder="1" applyAlignment="1" applyProtection="1">
      <alignment horizontal="left" vertical="top"/>
      <protection locked="0"/>
    </xf>
    <xf numFmtId="3" fontId="16" fillId="0" borderId="1" xfId="0" applyNumberFormat="1" applyFont="1" applyBorder="1" applyAlignment="1" applyProtection="1">
      <alignment horizontal="left" vertical="top"/>
      <protection locked="0"/>
    </xf>
    <xf numFmtId="3" fontId="16" fillId="0" borderId="11" xfId="0" applyNumberFormat="1" applyFont="1" applyBorder="1" applyAlignment="1" applyProtection="1">
      <alignment horizontal="left" vertical="top"/>
      <protection locked="0"/>
    </xf>
    <xf numFmtId="3" fontId="11" fillId="5" borderId="8" xfId="0" applyNumberFormat="1" applyFont="1" applyFill="1" applyBorder="1" applyAlignment="1" applyProtection="1">
      <alignment horizontal="center" vertical="top"/>
      <protection locked="0"/>
    </xf>
    <xf numFmtId="3" fontId="11" fillId="5" borderId="12" xfId="0" applyNumberFormat="1" applyFont="1" applyFill="1" applyBorder="1" applyAlignment="1" applyProtection="1">
      <alignment horizontal="center" vertical="top"/>
      <protection locked="0"/>
    </xf>
    <xf numFmtId="3" fontId="11" fillId="3" borderId="13" xfId="0" applyNumberFormat="1" applyFont="1" applyFill="1" applyBorder="1" applyAlignment="1">
      <alignment horizontal="center" vertical="center" wrapText="1"/>
    </xf>
    <xf numFmtId="3" fontId="11" fillId="3" borderId="14" xfId="0" applyNumberFormat="1" applyFont="1" applyFill="1" applyBorder="1" applyAlignment="1">
      <alignment horizontal="center" vertical="center" wrapText="1"/>
    </xf>
    <xf numFmtId="3" fontId="11" fillId="3" borderId="4" xfId="0" applyNumberFormat="1" applyFont="1"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3" fontId="0" fillId="0" borderId="7" xfId="0" applyNumberFormat="1" applyBorder="1" applyAlignment="1" applyProtection="1">
      <alignment horizontal="center" vertical="top" wrapText="1"/>
      <protection locked="0"/>
    </xf>
    <xf numFmtId="3" fontId="0" fillId="0" borderId="11" xfId="0" applyNumberFormat="1" applyBorder="1" applyAlignment="1" applyProtection="1">
      <alignment horizontal="center" vertical="top" wrapText="1"/>
      <protection locked="0"/>
    </xf>
    <xf numFmtId="3" fontId="11" fillId="5" borderId="8" xfId="0" applyNumberFormat="1" applyFont="1" applyFill="1" applyBorder="1" applyAlignment="1">
      <alignment horizontal="center" vertical="top"/>
    </xf>
    <xf numFmtId="3" fontId="11" fillId="5" borderId="12" xfId="0" applyNumberFormat="1" applyFont="1" applyFill="1" applyBorder="1" applyAlignment="1">
      <alignment horizontal="center" vertical="top"/>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3" fontId="0" fillId="5" borderId="6" xfId="0" applyNumberFormat="1" applyFill="1" applyBorder="1" applyAlignment="1">
      <alignment horizontal="center" vertical="top"/>
    </xf>
    <xf numFmtId="3" fontId="0" fillId="5" borderId="10" xfId="0" applyNumberFormat="1" applyFill="1" applyBorder="1" applyAlignment="1">
      <alignment horizontal="center" vertical="top"/>
    </xf>
    <xf numFmtId="3" fontId="0" fillId="0" borderId="0" xfId="0" applyNumberFormat="1" applyAlignment="1" applyProtection="1">
      <alignment horizontal="center" vertical="top" wrapText="1"/>
      <protection locked="0"/>
    </xf>
    <xf numFmtId="3" fontId="0" fillId="5" borderId="7" xfId="0" applyNumberFormat="1" applyFill="1" applyBorder="1" applyAlignment="1">
      <alignment horizontal="center" vertical="top"/>
    </xf>
    <xf numFmtId="3" fontId="0" fillId="5" borderId="11" xfId="0" applyNumberFormat="1" applyFill="1" applyBorder="1" applyAlignment="1">
      <alignment horizontal="center" vertical="top"/>
    </xf>
    <xf numFmtId="3" fontId="0" fillId="6" borderId="7" xfId="0" applyNumberFormat="1"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3" fontId="0" fillId="6" borderId="6" xfId="0" applyNumberFormat="1"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3" fontId="11" fillId="5" borderId="8" xfId="0" applyNumberFormat="1" applyFont="1" applyFill="1" applyBorder="1" applyAlignment="1" applyProtection="1">
      <alignment horizontal="center"/>
      <protection locked="0"/>
    </xf>
    <xf numFmtId="3" fontId="11" fillId="5" borderId="12" xfId="0" applyNumberFormat="1" applyFont="1" applyFill="1" applyBorder="1" applyAlignment="1" applyProtection="1">
      <alignment horizontal="center"/>
      <protection locked="0"/>
    </xf>
    <xf numFmtId="3" fontId="0" fillId="2" borderId="0" xfId="0" applyNumberFormat="1" applyFill="1" applyAlignment="1">
      <alignment horizontal="center"/>
    </xf>
    <xf numFmtId="3" fontId="0" fillId="0" borderId="7" xfId="0" applyNumberFormat="1" applyBorder="1" applyAlignment="1" applyProtection="1">
      <alignment horizontal="center"/>
      <protection locked="0"/>
    </xf>
    <xf numFmtId="3" fontId="0" fillId="0" borderId="11" xfId="0" applyNumberFormat="1" applyBorder="1" applyAlignment="1" applyProtection="1">
      <alignment horizontal="center"/>
      <protection locked="0"/>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7" xfId="0" applyNumberFormat="1" applyFont="1" applyFill="1" applyBorder="1" applyAlignment="1">
      <alignment horizontal="center"/>
    </xf>
    <xf numFmtId="3" fontId="11" fillId="5" borderId="11" xfId="0" applyNumberFormat="1" applyFont="1" applyFill="1" applyBorder="1" applyAlignment="1">
      <alignment horizontal="center"/>
    </xf>
    <xf numFmtId="1" fontId="0" fillId="5" borderId="7" xfId="1" applyNumberFormat="1" applyFont="1" applyFill="1" applyBorder="1" applyAlignment="1">
      <alignment horizontal="center"/>
    </xf>
    <xf numFmtId="1" fontId="0" fillId="5" borderId="11" xfId="1" applyNumberFormat="1" applyFont="1" applyFill="1" applyBorder="1" applyAlignment="1">
      <alignment horizontal="center"/>
    </xf>
    <xf numFmtId="3" fontId="11" fillId="3" borderId="13" xfId="0" applyNumberFormat="1" applyFont="1" applyFill="1" applyBorder="1" applyAlignment="1">
      <alignment horizontal="center" vertical="center"/>
    </xf>
    <xf numFmtId="3" fontId="11" fillId="3" borderId="14" xfId="0" applyNumberFormat="1" applyFont="1" applyFill="1" applyBorder="1" applyAlignment="1">
      <alignment horizontal="center" vertical="center"/>
    </xf>
    <xf numFmtId="3" fontId="5" fillId="3" borderId="7" xfId="0" applyNumberFormat="1" applyFont="1" applyFill="1" applyBorder="1" applyAlignment="1">
      <alignment horizontal="center"/>
    </xf>
    <xf numFmtId="3" fontId="5" fillId="3" borderId="11" xfId="0" applyNumberFormat="1" applyFont="1" applyFill="1" applyBorder="1" applyAlignment="1">
      <alignment horizontal="center"/>
    </xf>
    <xf numFmtId="3" fontId="0" fillId="0" borderId="0" xfId="0" applyNumberFormat="1" applyAlignment="1">
      <alignment horizontal="left" vertical="top" wrapText="1"/>
    </xf>
    <xf numFmtId="3" fontId="0" fillId="0" borderId="3" xfId="0" applyNumberFormat="1" applyBorder="1" applyAlignment="1" applyProtection="1">
      <alignment horizontal="left" vertical="top" wrapText="1"/>
      <protection locked="0"/>
    </xf>
    <xf numFmtId="3" fontId="0" fillId="0" borderId="0" xfId="0" applyNumberFormat="1" applyAlignment="1" applyProtection="1">
      <alignment horizontal="center" vertical="top"/>
      <protection locked="0"/>
    </xf>
    <xf numFmtId="3" fontId="0" fillId="0" borderId="0" xfId="0" applyNumberFormat="1" applyAlignment="1" applyProtection="1">
      <alignment horizontal="left" vertical="top"/>
      <protection locked="0"/>
    </xf>
    <xf numFmtId="3" fontId="0" fillId="0" borderId="13" xfId="0" applyNumberFormat="1" applyBorder="1" applyAlignment="1" applyProtection="1">
      <alignment horizontal="left" vertical="top" wrapText="1"/>
      <protection locked="0"/>
    </xf>
    <xf numFmtId="3" fontId="0" fillId="0" borderId="4" xfId="0" applyNumberFormat="1" applyBorder="1" applyAlignment="1" applyProtection="1">
      <alignment horizontal="left" vertical="top" wrapText="1"/>
      <protection locked="0"/>
    </xf>
    <xf numFmtId="3" fontId="0" fillId="0" borderId="9" xfId="0" applyNumberFormat="1" applyBorder="1" applyAlignment="1" applyProtection="1">
      <alignment horizontal="left" vertical="top" wrapText="1"/>
      <protection locked="0"/>
    </xf>
    <xf numFmtId="3" fontId="4" fillId="0" borderId="3" xfId="0" applyNumberFormat="1" applyFont="1" applyBorder="1" applyAlignment="1" applyProtection="1">
      <alignment horizontal="left" vertical="top" wrapText="1"/>
      <protection locked="0"/>
    </xf>
    <xf numFmtId="3" fontId="8" fillId="0" borderId="3" xfId="0" applyNumberFormat="1" applyFont="1"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3" fontId="11" fillId="5" borderId="8" xfId="0" applyNumberFormat="1" applyFont="1" applyFill="1" applyBorder="1" applyAlignment="1" applyProtection="1">
      <alignment horizontal="center" vertical="top" wrapText="1"/>
      <protection locked="0"/>
    </xf>
    <xf numFmtId="3" fontId="11" fillId="5" borderId="12" xfId="0" applyNumberFormat="1" applyFont="1" applyFill="1" applyBorder="1" applyAlignment="1" applyProtection="1">
      <alignment horizontal="center" vertical="top" wrapText="1"/>
      <protection locked="0"/>
    </xf>
    <xf numFmtId="3" fontId="11" fillId="3" borderId="13" xfId="0" applyNumberFormat="1" applyFont="1" applyFill="1" applyBorder="1" applyAlignment="1">
      <alignment horizontal="left" vertical="center"/>
    </xf>
    <xf numFmtId="3" fontId="11" fillId="3" borderId="6" xfId="0" applyNumberFormat="1" applyFont="1" applyFill="1" applyBorder="1" applyAlignment="1">
      <alignment horizontal="left" vertical="center"/>
    </xf>
    <xf numFmtId="3" fontId="0" fillId="0" borderId="13" xfId="0" applyNumberFormat="1" applyBorder="1" applyProtection="1">
      <protection locked="0"/>
    </xf>
    <xf numFmtId="3" fontId="0" fillId="0" borderId="4" xfId="0" applyNumberFormat="1" applyBorder="1" applyProtection="1">
      <protection locked="0"/>
    </xf>
    <xf numFmtId="3" fontId="0" fillId="0" borderId="7" xfId="0" applyNumberFormat="1" applyBorder="1" applyProtection="1">
      <protection locked="0"/>
    </xf>
    <xf numFmtId="3" fontId="0" fillId="0" borderId="1" xfId="0" applyNumberFormat="1" applyBorder="1" applyProtection="1">
      <protection locked="0"/>
    </xf>
    <xf numFmtId="3" fontId="0" fillId="0" borderId="5" xfId="0" applyNumberFormat="1" applyBorder="1" applyAlignment="1" applyProtection="1">
      <alignment horizontal="left" vertical="top" wrapText="1"/>
      <protection locked="0"/>
    </xf>
    <xf numFmtId="3" fontId="0" fillId="0" borderId="6" xfId="0" applyNumberFormat="1" applyBorder="1" applyAlignment="1" applyProtection="1">
      <alignment horizontal="left" vertical="top" wrapText="1"/>
      <protection locked="0"/>
    </xf>
    <xf numFmtId="3" fontId="0" fillId="0" borderId="10" xfId="0" applyNumberFormat="1" applyBorder="1" applyAlignment="1" applyProtection="1">
      <alignment horizontal="left" vertical="top" wrapText="1"/>
      <protection locked="0"/>
    </xf>
    <xf numFmtId="3" fontId="5" fillId="3" borderId="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11" fillId="5" borderId="8" xfId="0" applyNumberFormat="1" applyFont="1" applyFill="1" applyBorder="1" applyAlignment="1">
      <alignment horizontal="center"/>
    </xf>
    <xf numFmtId="3" fontId="11" fillId="5" borderId="12" xfId="0" applyNumberFormat="1" applyFont="1" applyFill="1" applyBorder="1" applyAlignment="1">
      <alignment horizontal="center"/>
    </xf>
    <xf numFmtId="3" fontId="0" fillId="0" borderId="0" xfId="0" applyNumberFormat="1" applyAlignment="1">
      <alignment horizontal="lef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3" fontId="11" fillId="3" borderId="6"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wrapText="1"/>
    </xf>
    <xf numFmtId="3" fontId="11" fillId="0" borderId="7" xfId="0" applyNumberFormat="1" applyFont="1" applyBorder="1" applyAlignment="1" applyProtection="1">
      <alignment horizontal="left" vertical="top" wrapText="1"/>
      <protection locked="0"/>
    </xf>
    <xf numFmtId="3" fontId="11" fillId="0" borderId="1" xfId="0" applyNumberFormat="1" applyFont="1" applyBorder="1" applyAlignment="1" applyProtection="1">
      <alignment horizontal="left" vertical="top" wrapText="1"/>
      <protection locked="0"/>
    </xf>
    <xf numFmtId="3" fontId="0" fillId="0" borderId="7" xfId="0" applyNumberFormat="1" applyBorder="1" applyAlignment="1">
      <alignment horizontal="left"/>
    </xf>
    <xf numFmtId="3" fontId="0" fillId="0" borderId="1" xfId="0" applyNumberFormat="1" applyBorder="1" applyAlignment="1">
      <alignment horizontal="left"/>
    </xf>
    <xf numFmtId="3" fontId="0" fillId="0" borderId="1" xfId="0" applyNumberFormat="1" applyBorder="1" applyAlignment="1">
      <alignment horizontal="right"/>
    </xf>
    <xf numFmtId="3" fontId="0" fillId="0" borderId="1" xfId="0" applyNumberFormat="1" applyBorder="1" applyAlignment="1" applyProtection="1">
      <alignment horizontal="left" vertical="top"/>
      <protection locked="0"/>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419101</xdr:colOff>
      <xdr:row>0</xdr:row>
      <xdr:rowOff>0</xdr:rowOff>
    </xdr:from>
    <xdr:to>
      <xdr:col>19</xdr:col>
      <xdr:colOff>553544</xdr:colOff>
      <xdr:row>18</xdr:row>
      <xdr:rowOff>123825</xdr:rowOff>
    </xdr:to>
    <xdr:pic>
      <xdr:nvPicPr>
        <xdr:cNvPr id="2" name="Billede 1">
          <a:extLst>
            <a:ext uri="{FF2B5EF4-FFF2-40B4-BE49-F238E27FC236}">
              <a16:creationId xmlns:a16="http://schemas.microsoft.com/office/drawing/2014/main" id="{C868EEFB-FD1C-92C0-558F-4B418E2846A0}"/>
            </a:ext>
          </a:extLst>
        </xdr:cNvPr>
        <xdr:cNvPicPr>
          <a:picLocks noChangeAspect="1"/>
        </xdr:cNvPicPr>
      </xdr:nvPicPr>
      <xdr:blipFill>
        <a:blip xmlns:r="http://schemas.openxmlformats.org/officeDocument/2006/relationships" r:embed="rId1"/>
        <a:stretch>
          <a:fillRect/>
        </a:stretch>
      </xdr:blipFill>
      <xdr:spPr>
        <a:xfrm>
          <a:off x="18459451" y="0"/>
          <a:ext cx="1906093" cy="3714750"/>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A159"/>
  <sheetViews>
    <sheetView showGridLines="0" tabSelected="1" zoomScaleNormal="100" zoomScaleSheetLayoutView="100" zoomScalePageLayoutView="90" workbookViewId="0">
      <selection activeCell="M46" sqref="M46"/>
    </sheetView>
  </sheetViews>
  <sheetFormatPr defaultColWidth="8.85546875" defaultRowHeight="12.75" x14ac:dyDescent="0.2"/>
  <cols>
    <col min="1" max="1" width="38.140625" style="38" customWidth="1"/>
    <col min="2" max="2" width="31.5703125" style="38" customWidth="1"/>
    <col min="3" max="3" width="13.140625" style="38" customWidth="1"/>
    <col min="4" max="4" width="13.140625" style="39" customWidth="1"/>
    <col min="5" max="5" width="10.42578125" style="39" customWidth="1"/>
    <col min="6" max="6" width="11" style="39" customWidth="1"/>
    <col min="7" max="7" width="10.42578125" style="39" customWidth="1"/>
    <col min="8" max="8" width="11" style="39" customWidth="1"/>
    <col min="9" max="9" width="14.7109375" style="39" customWidth="1"/>
    <col min="10" max="10" width="11.42578125" style="39" customWidth="1"/>
    <col min="11" max="11" width="0.7109375" style="39" customWidth="1"/>
    <col min="12" max="12" width="9.85546875" style="23" customWidth="1"/>
    <col min="13" max="14" width="37.42578125" style="40" customWidth="1"/>
    <col min="15" max="15" width="8.85546875" style="38"/>
    <col min="16" max="16" width="11.28515625" style="38" customWidth="1"/>
    <col min="17" max="16384" width="8.85546875" style="38"/>
  </cols>
  <sheetData>
    <row r="1" spans="1:26" ht="9" customHeight="1" x14ac:dyDescent="0.2">
      <c r="A1" s="37"/>
      <c r="J1" s="217"/>
      <c r="K1" s="216"/>
    </row>
    <row r="2" spans="1:26" x14ac:dyDescent="0.2">
      <c r="A2" s="41" t="s">
        <v>26</v>
      </c>
      <c r="B2" s="42"/>
      <c r="C2" s="41"/>
      <c r="D2" s="41"/>
      <c r="E2" s="41"/>
      <c r="F2" s="41"/>
      <c r="G2" s="41"/>
      <c r="H2" s="41"/>
      <c r="I2" s="41"/>
      <c r="J2" s="217"/>
      <c r="K2" s="216"/>
      <c r="M2" s="43" t="s">
        <v>115</v>
      </c>
      <c r="N2" s="43"/>
      <c r="O2" s="44"/>
      <c r="P2" s="44"/>
    </row>
    <row r="3" spans="1:26" x14ac:dyDescent="0.2">
      <c r="A3" s="41"/>
      <c r="B3" s="45"/>
      <c r="C3" s="41"/>
      <c r="D3" s="41"/>
      <c r="E3" s="41"/>
      <c r="F3" s="41"/>
      <c r="G3" s="41"/>
      <c r="H3" s="41"/>
      <c r="I3" s="41"/>
      <c r="J3" s="217"/>
      <c r="K3" s="216"/>
      <c r="M3" s="46" t="s">
        <v>106</v>
      </c>
      <c r="N3" s="47"/>
      <c r="O3" s="48"/>
      <c r="P3" s="48"/>
    </row>
    <row r="4" spans="1:26" x14ac:dyDescent="0.2">
      <c r="A4" s="41" t="s">
        <v>35</v>
      </c>
      <c r="B4" s="310"/>
      <c r="C4" s="311"/>
      <c r="D4" s="311"/>
      <c r="E4" s="311"/>
      <c r="F4" s="311"/>
      <c r="G4" s="311"/>
      <c r="H4" s="311"/>
      <c r="I4" s="311"/>
      <c r="J4" s="219"/>
      <c r="K4" s="216"/>
      <c r="M4" s="49"/>
      <c r="N4" s="49"/>
    </row>
    <row r="5" spans="1:26" ht="27" customHeight="1" x14ac:dyDescent="0.2">
      <c r="A5" s="41" t="s">
        <v>36</v>
      </c>
      <c r="B5" s="229"/>
      <c r="C5" s="230"/>
      <c r="D5" s="230"/>
      <c r="E5" s="230"/>
      <c r="F5" s="230"/>
      <c r="G5" s="230"/>
      <c r="H5" s="230"/>
      <c r="I5" s="230"/>
      <c r="J5" s="220"/>
      <c r="K5" s="216"/>
      <c r="M5" s="279" t="s">
        <v>83</v>
      </c>
      <c r="N5" s="279"/>
      <c r="O5" s="279"/>
      <c r="P5" s="279"/>
    </row>
    <row r="6" spans="1:26" ht="15" x14ac:dyDescent="0.2">
      <c r="A6" s="41"/>
      <c r="B6" s="50"/>
      <c r="C6" s="50"/>
      <c r="D6" s="50"/>
      <c r="E6" s="50"/>
      <c r="F6" s="50"/>
      <c r="G6" s="50"/>
      <c r="H6" s="50"/>
      <c r="I6" s="50"/>
      <c r="J6" s="218"/>
      <c r="K6" s="216"/>
      <c r="M6" s="23" t="s">
        <v>80</v>
      </c>
    </row>
    <row r="7" spans="1:26" ht="15.75" x14ac:dyDescent="0.2">
      <c r="A7" s="51" t="s">
        <v>116</v>
      </c>
      <c r="B7" s="52"/>
      <c r="C7" s="52"/>
      <c r="D7" s="52"/>
      <c r="E7" s="52"/>
      <c r="F7" s="52"/>
      <c r="G7" s="52"/>
      <c r="H7" s="52"/>
      <c r="I7" s="52"/>
      <c r="J7" s="218"/>
      <c r="K7" s="216"/>
      <c r="M7" s="23" t="s">
        <v>69</v>
      </c>
      <c r="O7" s="40"/>
      <c r="P7" s="40"/>
      <c r="Q7" s="40"/>
      <c r="R7" s="40"/>
      <c r="S7" s="40"/>
      <c r="T7" s="40"/>
      <c r="U7" s="40"/>
      <c r="V7" s="40"/>
      <c r="W7" s="40"/>
      <c r="X7" s="40"/>
      <c r="Y7" s="40"/>
      <c r="Z7" s="40"/>
    </row>
    <row r="8" spans="1:26" x14ac:dyDescent="0.2">
      <c r="D8" s="38"/>
      <c r="E8" s="38"/>
      <c r="F8" s="38"/>
      <c r="G8" s="38"/>
      <c r="H8" s="38"/>
      <c r="I8" s="38"/>
      <c r="J8" s="38"/>
      <c r="K8" s="216"/>
      <c r="M8" s="53" t="s">
        <v>74</v>
      </c>
      <c r="O8" s="40"/>
      <c r="P8" s="40"/>
      <c r="Q8" s="40"/>
      <c r="R8" s="40"/>
      <c r="S8" s="40"/>
      <c r="T8" s="40"/>
      <c r="U8" s="40"/>
      <c r="V8" s="40"/>
      <c r="W8" s="40"/>
      <c r="X8" s="40"/>
      <c r="Y8" s="40"/>
      <c r="Z8" s="40"/>
    </row>
    <row r="9" spans="1:26" x14ac:dyDescent="0.2">
      <c r="A9" s="23"/>
      <c r="B9" s="40"/>
      <c r="C9" s="40"/>
      <c r="D9" s="40"/>
      <c r="E9" s="40"/>
      <c r="F9" s="40"/>
      <c r="G9" s="40"/>
      <c r="H9" s="40"/>
      <c r="I9" s="40"/>
      <c r="J9" s="40"/>
      <c r="K9" s="216"/>
      <c r="O9" s="40"/>
      <c r="P9" s="40"/>
      <c r="Q9" s="40"/>
      <c r="R9" s="40"/>
      <c r="S9" s="40"/>
    </row>
    <row r="10" spans="1:26" ht="12" customHeight="1" x14ac:dyDescent="0.2">
      <c r="A10" s="54" t="s">
        <v>168</v>
      </c>
      <c r="B10" s="55"/>
      <c r="C10" s="55"/>
      <c r="D10" s="56"/>
      <c r="E10" s="1"/>
      <c r="F10" s="1"/>
      <c r="G10" s="1"/>
      <c r="H10" s="1"/>
      <c r="I10" s="57"/>
      <c r="J10" s="57"/>
      <c r="K10" s="216"/>
    </row>
    <row r="11" spans="1:26" ht="39" customHeight="1" x14ac:dyDescent="0.2">
      <c r="A11" s="291" t="s">
        <v>38</v>
      </c>
      <c r="B11" s="59"/>
      <c r="C11" s="59"/>
      <c r="D11" s="60"/>
      <c r="E11" s="244" t="s">
        <v>123</v>
      </c>
      <c r="F11" s="245"/>
      <c r="G11" s="244" t="s">
        <v>130</v>
      </c>
      <c r="H11" s="245"/>
      <c r="I11" s="61" t="s">
        <v>124</v>
      </c>
      <c r="J11" s="212" t="s">
        <v>125</v>
      </c>
      <c r="K11" s="216"/>
      <c r="M11" s="222" t="s">
        <v>157</v>
      </c>
    </row>
    <row r="12" spans="1:26" ht="12" customHeight="1" x14ac:dyDescent="0.2">
      <c r="A12" s="292"/>
      <c r="B12" s="62"/>
      <c r="C12" s="62"/>
      <c r="D12" s="63"/>
      <c r="E12" s="232">
        <v>1000</v>
      </c>
      <c r="F12" s="233"/>
      <c r="G12" s="232">
        <v>1000</v>
      </c>
      <c r="H12" s="233"/>
      <c r="I12" s="25">
        <v>1000</v>
      </c>
      <c r="J12" s="213" t="s">
        <v>0</v>
      </c>
      <c r="K12" s="216"/>
    </row>
    <row r="13" spans="1:26" ht="25.5" customHeight="1" x14ac:dyDescent="0.2">
      <c r="A13" s="64" t="s">
        <v>87</v>
      </c>
      <c r="B13" s="65"/>
      <c r="C13" s="65"/>
      <c r="D13" s="66"/>
      <c r="E13" s="300" t="s">
        <v>126</v>
      </c>
      <c r="F13" s="301"/>
      <c r="G13" s="300" t="s">
        <v>127</v>
      </c>
      <c r="H13" s="301"/>
      <c r="I13" s="67" t="s">
        <v>128</v>
      </c>
      <c r="J13" s="214" t="s">
        <v>132</v>
      </c>
      <c r="K13" s="216"/>
      <c r="M13" s="223" t="s">
        <v>158</v>
      </c>
    </row>
    <row r="14" spans="1:26" ht="12.75" customHeight="1" x14ac:dyDescent="0.2">
      <c r="A14" s="68" t="s">
        <v>9</v>
      </c>
      <c r="B14" s="69"/>
      <c r="C14" s="69"/>
      <c r="D14" s="69"/>
      <c r="E14" s="269">
        <f>E75</f>
        <v>0</v>
      </c>
      <c r="F14" s="270"/>
      <c r="G14" s="269">
        <f>G75</f>
        <v>0</v>
      </c>
      <c r="H14" s="270"/>
      <c r="I14" s="18">
        <f>+IF(E14&lt;&gt;"",(E14-G14),"")</f>
        <v>0</v>
      </c>
      <c r="J14" s="215" t="str">
        <f>IFERROR(($E14-$G14)/$G$21,"")</f>
        <v/>
      </c>
      <c r="K14" s="216"/>
      <c r="M14" s="70"/>
      <c r="N14" s="70"/>
    </row>
    <row r="15" spans="1:26" ht="12.75" customHeight="1" x14ac:dyDescent="0.2">
      <c r="A15" s="71" t="s">
        <v>45</v>
      </c>
      <c r="B15" s="69"/>
      <c r="C15" s="69"/>
      <c r="D15" s="72"/>
      <c r="E15" s="269">
        <f>E89</f>
        <v>0</v>
      </c>
      <c r="F15" s="270"/>
      <c r="G15" s="269">
        <f>G89</f>
        <v>0</v>
      </c>
      <c r="H15" s="270"/>
      <c r="I15" s="18">
        <f>+IF(E15&lt;&gt;"",(E15-G15),"")</f>
        <v>0</v>
      </c>
      <c r="J15" s="215" t="str">
        <f t="shared" ref="J15:J20" si="0">IFERROR(($E15-$G15)/$G$21,"")</f>
        <v/>
      </c>
      <c r="K15" s="216"/>
      <c r="M15" s="40" t="s">
        <v>153</v>
      </c>
    </row>
    <row r="16" spans="1:26" x14ac:dyDescent="0.2">
      <c r="A16" s="71" t="s">
        <v>59</v>
      </c>
      <c r="B16" s="69"/>
      <c r="C16" s="314"/>
      <c r="D16" s="314"/>
      <c r="E16" s="269">
        <f>E98</f>
        <v>0</v>
      </c>
      <c r="F16" s="270"/>
      <c r="G16" s="269">
        <f>G98</f>
        <v>0</v>
      </c>
      <c r="H16" s="270"/>
      <c r="I16" s="18">
        <f t="shared" ref="I16:I18" si="1">+IF(E16&lt;&gt;"",(E16-G16),"")</f>
        <v>0</v>
      </c>
      <c r="J16" s="215" t="str">
        <f t="shared" si="0"/>
        <v/>
      </c>
      <c r="K16" s="216"/>
      <c r="M16" s="40" t="s">
        <v>154</v>
      </c>
    </row>
    <row r="17" spans="1:17" x14ac:dyDescent="0.2">
      <c r="A17" s="71" t="s">
        <v>46</v>
      </c>
      <c r="B17" s="69"/>
      <c r="C17" s="69"/>
      <c r="D17" s="72"/>
      <c r="E17" s="269">
        <f>E115</f>
        <v>0</v>
      </c>
      <c r="F17" s="270"/>
      <c r="G17" s="269">
        <f>G115</f>
        <v>0</v>
      </c>
      <c r="H17" s="270"/>
      <c r="I17" s="18">
        <f t="shared" si="1"/>
        <v>0</v>
      </c>
      <c r="J17" s="215" t="str">
        <f t="shared" si="0"/>
        <v/>
      </c>
      <c r="K17" s="216"/>
      <c r="M17" s="40" t="s">
        <v>155</v>
      </c>
    </row>
    <row r="18" spans="1:17" x14ac:dyDescent="0.2">
      <c r="A18" s="71" t="s">
        <v>6</v>
      </c>
      <c r="B18" s="69"/>
      <c r="C18" s="69"/>
      <c r="D18" s="72"/>
      <c r="E18" s="269">
        <f>E123</f>
        <v>0</v>
      </c>
      <c r="F18" s="270"/>
      <c r="G18" s="269">
        <f>G123</f>
        <v>0</v>
      </c>
      <c r="H18" s="270"/>
      <c r="I18" s="18">
        <f t="shared" si="1"/>
        <v>0</v>
      </c>
      <c r="J18" s="215" t="str">
        <f t="shared" si="0"/>
        <v/>
      </c>
      <c r="K18" s="216"/>
      <c r="M18" s="40" t="s">
        <v>156</v>
      </c>
    </row>
    <row r="19" spans="1:17" x14ac:dyDescent="0.2">
      <c r="A19" s="73" t="s">
        <v>99</v>
      </c>
      <c r="B19" s="54"/>
      <c r="C19" s="54"/>
      <c r="D19" s="74"/>
      <c r="E19" s="271">
        <f>SUM(E14:F18)</f>
        <v>0</v>
      </c>
      <c r="F19" s="272"/>
      <c r="G19" s="271">
        <f>SUM(G14:H18)</f>
        <v>0</v>
      </c>
      <c r="H19" s="272"/>
      <c r="I19" s="19">
        <f>SUM(I14:I18)</f>
        <v>0</v>
      </c>
      <c r="J19" s="215" t="str">
        <f>IFERROR(($E19-$G19)/$G$21,"")</f>
        <v/>
      </c>
      <c r="K19" s="216"/>
    </row>
    <row r="20" spans="1:17" x14ac:dyDescent="0.2">
      <c r="A20" s="312" t="s">
        <v>98</v>
      </c>
      <c r="B20" s="313"/>
      <c r="C20" s="313"/>
      <c r="D20" s="72"/>
      <c r="E20" s="273">
        <f>E130+E132</f>
        <v>0</v>
      </c>
      <c r="F20" s="274"/>
      <c r="G20" s="273">
        <f>H130+H132</f>
        <v>0</v>
      </c>
      <c r="H20" s="274"/>
      <c r="I20" s="208">
        <f>+IF(E20&lt;&gt;"",(E20-G20),"")</f>
        <v>0</v>
      </c>
      <c r="J20" s="215" t="str">
        <f t="shared" si="0"/>
        <v/>
      </c>
      <c r="K20" s="216"/>
      <c r="M20" s="40" t="s">
        <v>152</v>
      </c>
    </row>
    <row r="21" spans="1:17" ht="13.5" thickBot="1" x14ac:dyDescent="0.25">
      <c r="A21" s="75" t="s">
        <v>1</v>
      </c>
      <c r="B21" s="76"/>
      <c r="C21" s="76"/>
      <c r="D21" s="77"/>
      <c r="E21" s="302">
        <f>ROUND(E19+E20,0)</f>
        <v>0</v>
      </c>
      <c r="F21" s="303"/>
      <c r="G21" s="302">
        <f>ROUND(G19+G20,0)</f>
        <v>0</v>
      </c>
      <c r="H21" s="303"/>
      <c r="I21" s="32">
        <f>+IF(E21&lt;&gt;"",(E21-G21),"")</f>
        <v>0</v>
      </c>
      <c r="J21" s="215" t="str">
        <f>IFERROR(($E21-$G21)/$G$21,"")</f>
        <v/>
      </c>
      <c r="K21" s="216"/>
      <c r="M21" s="221" t="str">
        <f>IFERROR(($E21-$I21)/$I$28,"")</f>
        <v/>
      </c>
    </row>
    <row r="22" spans="1:17" ht="13.5" customHeight="1" x14ac:dyDescent="0.2">
      <c r="A22" s="23"/>
      <c r="B22" s="54"/>
      <c r="C22" s="54"/>
      <c r="D22" s="74"/>
      <c r="G22" s="74"/>
      <c r="H22" s="74"/>
      <c r="I22" s="74"/>
      <c r="J22" s="209"/>
      <c r="K22" s="216"/>
    </row>
    <row r="23" spans="1:17" ht="10.5" customHeight="1" x14ac:dyDescent="0.2">
      <c r="A23" s="23"/>
      <c r="B23" s="23"/>
      <c r="C23" s="23"/>
      <c r="D23" s="1"/>
      <c r="E23" s="1"/>
      <c r="F23" s="1"/>
      <c r="G23" s="1"/>
      <c r="H23" s="1"/>
      <c r="I23" s="1"/>
      <c r="J23" s="1"/>
      <c r="K23" s="216"/>
    </row>
    <row r="24" spans="1:17" ht="21" customHeight="1" x14ac:dyDescent="0.2">
      <c r="A24" s="291" t="s">
        <v>39</v>
      </c>
      <c r="B24" s="59"/>
      <c r="C24" s="59"/>
      <c r="D24" s="60"/>
      <c r="E24" s="244" t="s">
        <v>123</v>
      </c>
      <c r="F24" s="245"/>
      <c r="G24" s="275" t="s">
        <v>131</v>
      </c>
      <c r="H24" s="276"/>
      <c r="I24" s="4" t="s">
        <v>124</v>
      </c>
      <c r="J24" s="210"/>
      <c r="K24" s="216"/>
    </row>
    <row r="25" spans="1:17" x14ac:dyDescent="0.2">
      <c r="A25" s="292"/>
      <c r="B25" s="78"/>
      <c r="C25" s="62"/>
      <c r="D25" s="62"/>
      <c r="E25" s="232">
        <v>1000</v>
      </c>
      <c r="F25" s="233"/>
      <c r="G25" s="232">
        <v>1000</v>
      </c>
      <c r="H25" s="233"/>
      <c r="I25" s="25">
        <v>1000</v>
      </c>
      <c r="J25" s="104"/>
      <c r="K25" s="216"/>
    </row>
    <row r="26" spans="1:17" ht="15" customHeight="1" x14ac:dyDescent="0.2">
      <c r="A26" s="79"/>
      <c r="B26" s="78"/>
      <c r="C26" s="62"/>
      <c r="D26" s="62"/>
      <c r="E26" s="277" t="s">
        <v>126</v>
      </c>
      <c r="F26" s="278"/>
      <c r="G26" s="277" t="s">
        <v>127</v>
      </c>
      <c r="H26" s="278"/>
      <c r="I26" s="80" t="s">
        <v>129</v>
      </c>
      <c r="J26" s="104"/>
      <c r="K26" s="216"/>
    </row>
    <row r="27" spans="1:17" x14ac:dyDescent="0.2">
      <c r="A27" s="81" t="s">
        <v>29</v>
      </c>
      <c r="B27" s="82"/>
      <c r="C27" s="83"/>
      <c r="D27" s="83"/>
      <c r="E27" s="198" t="str">
        <f>IF(F27="","",+F27/$F$35)</f>
        <v/>
      </c>
      <c r="F27" s="84"/>
      <c r="G27" s="200" t="str">
        <f>IF(H27="","",+H27/$H$35)</f>
        <v/>
      </c>
      <c r="H27" s="85"/>
      <c r="I27" s="18" t="str">
        <f>+IF(F27&lt;&gt;"",(F27-H27),"")</f>
        <v/>
      </c>
      <c r="J27" s="211"/>
      <c r="K27" s="216"/>
    </row>
    <row r="28" spans="1:17" x14ac:dyDescent="0.2">
      <c r="A28" s="86" t="s">
        <v>107</v>
      </c>
      <c r="B28" s="83"/>
      <c r="C28" s="83"/>
      <c r="D28" s="83"/>
      <c r="E28" s="200" t="str">
        <f>IF(F28="","",+F28/$F$35)</f>
        <v/>
      </c>
      <c r="F28" s="87"/>
      <c r="G28" s="200" t="str">
        <f>IF(H28="","",+H28/$H$35)</f>
        <v/>
      </c>
      <c r="H28" s="87"/>
      <c r="I28" s="18" t="str">
        <f>+IF(F28&lt;&gt;"",(F28-H28),"")</f>
        <v/>
      </c>
      <c r="K28" s="216"/>
      <c r="O28" s="23"/>
      <c r="P28" s="23"/>
      <c r="Q28" s="23"/>
    </row>
    <row r="29" spans="1:17" x14ac:dyDescent="0.2">
      <c r="A29" s="88" t="s">
        <v>5</v>
      </c>
      <c r="B29" s="89"/>
      <c r="C29" s="90"/>
      <c r="D29" s="90"/>
      <c r="E29" s="201"/>
      <c r="F29" s="91"/>
      <c r="G29" s="201"/>
      <c r="H29" s="91"/>
      <c r="I29" s="91"/>
      <c r="J29" s="1"/>
      <c r="K29" s="216"/>
      <c r="M29" s="53"/>
      <c r="O29" s="23"/>
      <c r="P29" s="23"/>
      <c r="Q29" s="23"/>
    </row>
    <row r="30" spans="1:17" x14ac:dyDescent="0.2">
      <c r="A30" s="293"/>
      <c r="B30" s="294"/>
      <c r="C30" s="92"/>
      <c r="D30" s="92"/>
      <c r="E30" s="200" t="str">
        <f>IF(F30="","",+F30/$F$35)</f>
        <v/>
      </c>
      <c r="F30" s="87"/>
      <c r="G30" s="200" t="str">
        <f>IF(H30="","",+H30/$H$35)</f>
        <v/>
      </c>
      <c r="H30" s="87"/>
      <c r="I30" s="18" t="str">
        <f>+IF(F30&lt;&gt;"",(F30-H30),"")</f>
        <v/>
      </c>
      <c r="J30" s="1"/>
      <c r="K30" s="216"/>
      <c r="M30" s="53"/>
      <c r="O30" s="53"/>
      <c r="P30" s="53"/>
      <c r="Q30" s="53"/>
    </row>
    <row r="31" spans="1:17" x14ac:dyDescent="0.2">
      <c r="A31" s="295"/>
      <c r="B31" s="296"/>
      <c r="C31" s="93"/>
      <c r="D31" s="93"/>
      <c r="E31" s="200" t="str">
        <f>IF(F31="","",+F31/$F$35)</f>
        <v/>
      </c>
      <c r="F31" s="87"/>
      <c r="G31" s="200" t="str">
        <f>IF(H31="","",+H31/$H$35)</f>
        <v/>
      </c>
      <c r="H31" s="87"/>
      <c r="I31" s="18" t="str">
        <f>+IF(F31&lt;&gt;"",(F31-H31),"")</f>
        <v/>
      </c>
      <c r="J31" s="1"/>
      <c r="K31" s="216"/>
      <c r="N31" s="53"/>
      <c r="O31" s="53"/>
      <c r="P31" s="53"/>
      <c r="Q31" s="53"/>
    </row>
    <row r="32" spans="1:17" x14ac:dyDescent="0.2">
      <c r="A32" s="94" t="s">
        <v>4</v>
      </c>
      <c r="B32" s="95"/>
      <c r="C32" s="96"/>
      <c r="D32" s="96"/>
      <c r="E32" s="201"/>
      <c r="F32" s="91"/>
      <c r="G32" s="201"/>
      <c r="H32" s="91"/>
      <c r="I32" s="91"/>
      <c r="J32" s="1"/>
      <c r="K32" s="216"/>
      <c r="N32" s="53"/>
    </row>
    <row r="33" spans="1:27" x14ac:dyDescent="0.2">
      <c r="A33" s="293"/>
      <c r="B33" s="294"/>
      <c r="C33" s="92"/>
      <c r="D33" s="92"/>
      <c r="E33" s="200" t="str">
        <f>IF(F33="","",+F33/$F$35)</f>
        <v/>
      </c>
      <c r="F33" s="87"/>
      <c r="G33" s="200" t="str">
        <f>IF(H33="","",+H33/$H$35)</f>
        <v/>
      </c>
      <c r="H33" s="87"/>
      <c r="I33" s="18" t="str">
        <f>+IF(F33&lt;&gt;"",(F33-H33),"")</f>
        <v/>
      </c>
      <c r="J33" s="1"/>
      <c r="K33" s="216"/>
    </row>
    <row r="34" spans="1:27" x14ac:dyDescent="0.2">
      <c r="A34" s="295"/>
      <c r="B34" s="296"/>
      <c r="C34" s="93"/>
      <c r="D34" s="93"/>
      <c r="E34" s="198" t="str">
        <f>IF(F34="","",+F34/$F$35)</f>
        <v/>
      </c>
      <c r="F34" s="87"/>
      <c r="G34" s="198" t="str">
        <f>IF(H34="","",+H34/$H$35)</f>
        <v/>
      </c>
      <c r="H34" s="87"/>
      <c r="I34" s="18" t="str">
        <f>+IF(F34&lt;&gt;"",(F34-H34),"")</f>
        <v/>
      </c>
      <c r="J34" s="1"/>
      <c r="K34" s="216"/>
    </row>
    <row r="35" spans="1:27" ht="13.5" thickBot="1" x14ac:dyDescent="0.25">
      <c r="A35" s="97" t="s">
        <v>2</v>
      </c>
      <c r="B35" s="98"/>
      <c r="C35" s="99"/>
      <c r="D35" s="99"/>
      <c r="E35" s="199">
        <f>ROUND(SUM(E27:E34),0)</f>
        <v>0</v>
      </c>
      <c r="F35" s="15">
        <f>ROUND(SUM(F27:F34),0)</f>
        <v>0</v>
      </c>
      <c r="G35" s="199">
        <f>ROUND(SUM(G27:G34),0)</f>
        <v>0</v>
      </c>
      <c r="H35" s="15">
        <f>ROUND(SUM(H27:H34),0)</f>
        <v>0</v>
      </c>
      <c r="I35" s="15">
        <f>ROUND(SUM(I27:I34),0)</f>
        <v>0</v>
      </c>
      <c r="J35" s="74"/>
      <c r="K35" s="216"/>
    </row>
    <row r="36" spans="1:27" x14ac:dyDescent="0.2">
      <c r="A36" s="100"/>
      <c r="B36" s="23"/>
      <c r="C36" s="23"/>
      <c r="D36" s="1"/>
      <c r="E36" s="1"/>
      <c r="F36" s="1"/>
      <c r="G36" s="1"/>
      <c r="H36" s="1"/>
      <c r="I36" s="1"/>
      <c r="J36" s="1"/>
      <c r="K36" s="216"/>
    </row>
    <row r="37" spans="1:27" x14ac:dyDescent="0.2">
      <c r="A37" s="5" t="s">
        <v>48</v>
      </c>
      <c r="B37" s="101"/>
      <c r="C37" s="101"/>
      <c r="D37" s="101"/>
      <c r="E37" s="2">
        <f>100%-E35</f>
        <v>1</v>
      </c>
      <c r="F37" s="102">
        <f>E21-F35</f>
        <v>0</v>
      </c>
      <c r="G37" s="2">
        <f>100%-G35</f>
        <v>1</v>
      </c>
      <c r="H37" s="102">
        <f>G21-H35</f>
        <v>0</v>
      </c>
      <c r="I37" s="1"/>
      <c r="J37" s="1"/>
      <c r="K37" s="216"/>
      <c r="M37" s="40" t="s">
        <v>108</v>
      </c>
    </row>
    <row r="38" spans="1:27" x14ac:dyDescent="0.2">
      <c r="A38" s="100"/>
      <c r="B38" s="23"/>
      <c r="C38" s="23"/>
      <c r="D38" s="23"/>
      <c r="E38" s="103"/>
      <c r="F38" s="103"/>
      <c r="G38" s="103"/>
      <c r="H38" s="1"/>
      <c r="I38" s="1"/>
      <c r="J38" s="1"/>
      <c r="K38" s="216"/>
    </row>
    <row r="39" spans="1:27" x14ac:dyDescent="0.2">
      <c r="A39" s="23"/>
      <c r="B39" s="23"/>
      <c r="C39" s="23"/>
      <c r="D39" s="1" t="s">
        <v>42</v>
      </c>
      <c r="E39" s="104" t="s">
        <v>47</v>
      </c>
      <c r="F39" s="105"/>
      <c r="G39" s="104"/>
      <c r="H39" s="105"/>
      <c r="I39" s="106"/>
      <c r="J39" s="106"/>
      <c r="K39" s="216"/>
    </row>
    <row r="40" spans="1:27" x14ac:dyDescent="0.2">
      <c r="A40" s="23"/>
      <c r="B40" s="106"/>
      <c r="C40" s="23"/>
      <c r="D40" s="1" t="s">
        <v>43</v>
      </c>
      <c r="E40" s="104" t="s">
        <v>47</v>
      </c>
      <c r="F40" s="105"/>
      <c r="G40" s="104"/>
      <c r="H40" s="105"/>
      <c r="I40" s="106"/>
      <c r="J40" s="106"/>
      <c r="K40" s="216"/>
      <c r="M40" s="107" t="s">
        <v>79</v>
      </c>
      <c r="N40" s="107"/>
    </row>
    <row r="41" spans="1:27" ht="12.75" customHeight="1" x14ac:dyDescent="0.2">
      <c r="A41" s="23"/>
      <c r="B41" s="106"/>
      <c r="C41" s="23"/>
      <c r="D41" s="1"/>
      <c r="E41" s="104"/>
      <c r="F41" s="104"/>
      <c r="G41" s="104"/>
      <c r="H41" s="104"/>
      <c r="I41" s="106"/>
      <c r="J41" s="106"/>
      <c r="K41" s="216"/>
      <c r="M41" s="111"/>
      <c r="N41" s="107"/>
    </row>
    <row r="42" spans="1:27" x14ac:dyDescent="0.2">
      <c r="A42" s="108" t="s">
        <v>169</v>
      </c>
      <c r="B42" s="23"/>
      <c r="C42" s="23"/>
      <c r="D42" s="1"/>
      <c r="E42" s="1"/>
      <c r="F42" s="1"/>
      <c r="G42" s="1"/>
      <c r="H42" s="1"/>
      <c r="I42" s="1"/>
      <c r="J42" s="1"/>
      <c r="K42" s="216"/>
      <c r="O42" s="23"/>
      <c r="P42" s="23"/>
      <c r="Q42" s="23"/>
    </row>
    <row r="43" spans="1:27" x14ac:dyDescent="0.2">
      <c r="A43" s="228" t="s">
        <v>81</v>
      </c>
      <c r="B43" s="228"/>
      <c r="C43" s="228"/>
      <c r="D43" s="228"/>
      <c r="E43" s="228"/>
      <c r="F43" s="228"/>
      <c r="G43" s="228"/>
      <c r="H43" s="228"/>
      <c r="I43" s="228"/>
      <c r="J43" s="1"/>
      <c r="K43" s="216"/>
      <c r="N43" s="109"/>
      <c r="O43" s="53"/>
      <c r="P43" s="53"/>
      <c r="Q43" s="53"/>
      <c r="R43" s="53"/>
      <c r="S43" s="53"/>
      <c r="T43" s="53"/>
      <c r="U43" s="53"/>
      <c r="V43" s="53"/>
      <c r="W43" s="53"/>
      <c r="X43" s="53"/>
      <c r="Y43" s="53"/>
      <c r="Z43" s="53"/>
      <c r="AA43" s="53"/>
    </row>
    <row r="44" spans="1:27" x14ac:dyDescent="0.2">
      <c r="D44" s="38"/>
      <c r="E44" s="38"/>
      <c r="F44" s="38"/>
      <c r="G44" s="112"/>
      <c r="H44" s="112"/>
      <c r="I44" s="112"/>
      <c r="K44" s="216"/>
      <c r="M44" s="222" t="s">
        <v>159</v>
      </c>
      <c r="N44" s="110"/>
      <c r="O44" s="23"/>
      <c r="P44" s="23"/>
      <c r="Q44" s="23"/>
    </row>
    <row r="45" spans="1:27" ht="12.75" customHeight="1" x14ac:dyDescent="0.2">
      <c r="A45" s="113" t="s">
        <v>133</v>
      </c>
      <c r="B45" s="112"/>
      <c r="C45" s="112"/>
      <c r="D45" s="112"/>
      <c r="E45" s="112"/>
      <c r="F45" s="114"/>
      <c r="G45" s="112"/>
      <c r="H45" s="112"/>
      <c r="I45" s="112"/>
      <c r="J45" s="1"/>
      <c r="K45" s="216"/>
      <c r="M45" s="111"/>
      <c r="N45" s="6"/>
      <c r="O45" s="53"/>
      <c r="P45" s="53"/>
      <c r="Q45" s="53"/>
      <c r="R45" s="53"/>
      <c r="S45" s="53"/>
      <c r="T45" s="53"/>
      <c r="U45" s="53"/>
      <c r="V45" s="53"/>
      <c r="W45" s="53"/>
      <c r="X45" s="53"/>
      <c r="Y45" s="53"/>
      <c r="Z45" s="53"/>
      <c r="AA45" s="53"/>
    </row>
    <row r="46" spans="1:27" ht="12.75" customHeight="1" x14ac:dyDescent="0.2">
      <c r="A46" s="113" t="s">
        <v>134</v>
      </c>
      <c r="B46" s="112"/>
      <c r="C46" s="112"/>
      <c r="D46" s="112"/>
      <c r="E46" s="112"/>
      <c r="F46" s="115"/>
      <c r="G46" s="112"/>
      <c r="H46" s="112"/>
      <c r="I46" s="112"/>
      <c r="K46" s="216"/>
      <c r="M46" s="224" t="s">
        <v>160</v>
      </c>
      <c r="O46" s="53"/>
      <c r="P46" s="53"/>
      <c r="Q46" s="23"/>
    </row>
    <row r="47" spans="1:27" x14ac:dyDescent="0.2">
      <c r="A47" s="112"/>
      <c r="B47" s="112"/>
      <c r="C47" s="112"/>
      <c r="D47" s="112"/>
      <c r="E47" s="112"/>
      <c r="F47" s="112"/>
      <c r="G47" s="112"/>
      <c r="H47" s="112"/>
      <c r="I47" s="112"/>
      <c r="K47" s="216"/>
      <c r="M47" s="225" t="s">
        <v>161</v>
      </c>
      <c r="N47" s="112"/>
      <c r="O47" s="53"/>
      <c r="P47" s="53"/>
      <c r="Q47" s="23"/>
    </row>
    <row r="48" spans="1:27" x14ac:dyDescent="0.2">
      <c r="A48" s="116" t="s">
        <v>170</v>
      </c>
      <c r="K48" s="216"/>
      <c r="N48" s="110"/>
      <c r="O48" s="53"/>
      <c r="P48" s="53"/>
      <c r="Q48" s="53"/>
    </row>
    <row r="49" spans="1:18" x14ac:dyDescent="0.2">
      <c r="A49" s="279"/>
      <c r="B49" s="279"/>
      <c r="C49" s="279"/>
      <c r="D49" s="279"/>
      <c r="E49" s="279"/>
      <c r="F49" s="279"/>
      <c r="G49" s="279"/>
      <c r="H49" s="279"/>
      <c r="I49" s="279"/>
      <c r="K49" s="216"/>
      <c r="M49" s="228"/>
      <c r="N49" s="228"/>
      <c r="O49" s="53"/>
      <c r="P49" s="53"/>
      <c r="Q49" s="53"/>
    </row>
    <row r="50" spans="1:18" ht="29.25" customHeight="1" x14ac:dyDescent="0.2">
      <c r="A50" s="117" t="s">
        <v>54</v>
      </c>
      <c r="B50" s="118"/>
      <c r="C50" s="118"/>
      <c r="D50" s="119"/>
      <c r="E50" s="244" t="s">
        <v>123</v>
      </c>
      <c r="F50" s="245"/>
      <c r="G50" s="244" t="s">
        <v>131</v>
      </c>
      <c r="H50" s="246"/>
      <c r="I50" s="120" t="s">
        <v>124</v>
      </c>
      <c r="K50" s="216"/>
      <c r="M50" s="109"/>
      <c r="N50" s="38"/>
      <c r="O50" s="53"/>
      <c r="P50" s="53"/>
      <c r="Q50" s="53"/>
    </row>
    <row r="51" spans="1:18" x14ac:dyDescent="0.2">
      <c r="A51" s="121"/>
      <c r="B51" s="122"/>
      <c r="C51" s="122"/>
      <c r="D51" s="123"/>
      <c r="E51" s="232">
        <v>1000</v>
      </c>
      <c r="F51" s="233"/>
      <c r="G51" s="232">
        <v>1000</v>
      </c>
      <c r="H51" s="233"/>
      <c r="I51" s="25">
        <v>1000</v>
      </c>
      <c r="K51" s="216"/>
      <c r="M51" s="53"/>
      <c r="O51" s="53"/>
      <c r="P51" s="53"/>
      <c r="Q51" s="53"/>
    </row>
    <row r="52" spans="1:18" x14ac:dyDescent="0.2">
      <c r="A52" s="229" t="s">
        <v>150</v>
      </c>
      <c r="B52" s="230"/>
      <c r="C52" s="230"/>
      <c r="D52" s="231"/>
      <c r="E52" s="267"/>
      <c r="F52" s="268"/>
      <c r="G52" s="267"/>
      <c r="H52" s="268"/>
      <c r="I52" s="18" t="str">
        <f>+IF(E52&lt;&gt;"",(E52-G52),"")</f>
        <v/>
      </c>
      <c r="J52" s="38"/>
      <c r="K52" s="216"/>
      <c r="M52" s="224" t="s">
        <v>143</v>
      </c>
      <c r="N52" s="53"/>
    </row>
    <row r="53" spans="1:18" x14ac:dyDescent="0.2">
      <c r="A53" s="229" t="s">
        <v>151</v>
      </c>
      <c r="B53" s="230"/>
      <c r="C53" s="230"/>
      <c r="D53" s="231"/>
      <c r="E53" s="267"/>
      <c r="F53" s="268"/>
      <c r="G53" s="267"/>
      <c r="H53" s="268"/>
      <c r="I53" s="18" t="str">
        <f t="shared" ref="I53:I57" si="2">+IF(E53&lt;&gt;"",(E53-G53),"")</f>
        <v/>
      </c>
      <c r="J53" s="38"/>
      <c r="K53" s="216"/>
      <c r="M53" s="53"/>
      <c r="N53" s="53"/>
    </row>
    <row r="54" spans="1:18" x14ac:dyDescent="0.2">
      <c r="A54" s="229" t="s">
        <v>40</v>
      </c>
      <c r="B54" s="230"/>
      <c r="C54" s="230"/>
      <c r="D54" s="231"/>
      <c r="E54" s="267"/>
      <c r="F54" s="268"/>
      <c r="G54" s="267"/>
      <c r="H54" s="268"/>
      <c r="I54" s="18" t="str">
        <f t="shared" si="2"/>
        <v/>
      </c>
      <c r="J54" s="38"/>
      <c r="K54" s="216"/>
      <c r="M54" s="53"/>
      <c r="N54" s="53"/>
    </row>
    <row r="55" spans="1:18" x14ac:dyDescent="0.2">
      <c r="A55" s="229" t="s">
        <v>41</v>
      </c>
      <c r="B55" s="230"/>
      <c r="C55" s="230"/>
      <c r="D55" s="231"/>
      <c r="E55" s="267"/>
      <c r="F55" s="268"/>
      <c r="G55" s="267"/>
      <c r="H55" s="268"/>
      <c r="I55" s="18" t="str">
        <f t="shared" si="2"/>
        <v/>
      </c>
      <c r="J55" s="38"/>
      <c r="K55" s="216"/>
      <c r="M55" s="53"/>
      <c r="N55" s="53"/>
      <c r="O55" s="53"/>
      <c r="P55" s="53"/>
      <c r="Q55" s="53"/>
    </row>
    <row r="56" spans="1:18" x14ac:dyDescent="0.2">
      <c r="A56" s="237"/>
      <c r="B56" s="315"/>
      <c r="C56" s="315"/>
      <c r="D56" s="238"/>
      <c r="E56" s="267"/>
      <c r="F56" s="268"/>
      <c r="G56" s="267"/>
      <c r="H56" s="268"/>
      <c r="I56" s="18" t="str">
        <f t="shared" si="2"/>
        <v/>
      </c>
      <c r="J56" s="38"/>
      <c r="K56" s="216"/>
      <c r="N56" s="53"/>
      <c r="O56" s="53"/>
      <c r="P56" s="53"/>
      <c r="Q56" s="53"/>
    </row>
    <row r="57" spans="1:18" x14ac:dyDescent="0.2">
      <c r="A57" s="124" t="s">
        <v>53</v>
      </c>
      <c r="D57" s="38"/>
      <c r="E57" s="267"/>
      <c r="F57" s="268"/>
      <c r="G57" s="267"/>
      <c r="H57" s="268"/>
      <c r="I57" s="18" t="str">
        <f t="shared" si="2"/>
        <v/>
      </c>
      <c r="J57" s="38"/>
      <c r="K57" s="216"/>
      <c r="N57" s="53"/>
      <c r="O57" s="53"/>
      <c r="P57" s="53"/>
      <c r="Q57" s="53"/>
    </row>
    <row r="58" spans="1:18" ht="13.5" thickBot="1" x14ac:dyDescent="0.25">
      <c r="A58" s="125" t="s">
        <v>37</v>
      </c>
      <c r="B58" s="76"/>
      <c r="C58" s="76"/>
      <c r="D58" s="76"/>
      <c r="E58" s="264">
        <f>ROUND(SUM(E52:F57),0)</f>
        <v>0</v>
      </c>
      <c r="F58" s="265"/>
      <c r="G58" s="264">
        <f>ROUND(SUM(G52:H57),0)</f>
        <v>0</v>
      </c>
      <c r="H58" s="265"/>
      <c r="I58" s="14">
        <f>+E58-G58</f>
        <v>0</v>
      </c>
      <c r="J58" s="38"/>
      <c r="K58" s="216"/>
      <c r="O58" s="53"/>
      <c r="P58" s="53"/>
      <c r="Q58" s="53"/>
    </row>
    <row r="59" spans="1:18" ht="7.5" customHeight="1" x14ac:dyDescent="0.2">
      <c r="A59" s="116"/>
      <c r="D59" s="38"/>
      <c r="E59" s="38"/>
      <c r="F59" s="38"/>
      <c r="G59" s="38"/>
      <c r="H59" s="38"/>
      <c r="I59" s="38"/>
      <c r="J59" s="54"/>
      <c r="K59" s="216"/>
      <c r="M59" s="53"/>
      <c r="N59" s="53"/>
      <c r="O59" s="53"/>
      <c r="P59" s="53"/>
      <c r="Q59" s="53"/>
    </row>
    <row r="60" spans="1:18" x14ac:dyDescent="0.2">
      <c r="A60" s="5" t="s">
        <v>3</v>
      </c>
      <c r="B60" s="101"/>
      <c r="C60" s="101"/>
      <c r="D60" s="101"/>
      <c r="E60" s="266">
        <f>E21-E58</f>
        <v>0</v>
      </c>
      <c r="F60" s="266"/>
      <c r="G60" s="266">
        <f>G21-G58</f>
        <v>0</v>
      </c>
      <c r="H60" s="266"/>
      <c r="I60" s="5"/>
      <c r="K60" s="216"/>
      <c r="M60" s="228" t="s">
        <v>84</v>
      </c>
      <c r="N60" s="228"/>
      <c r="O60" s="228"/>
      <c r="P60" s="53"/>
      <c r="Q60" s="53"/>
    </row>
    <row r="61" spans="1:18" x14ac:dyDescent="0.2">
      <c r="A61" s="49"/>
      <c r="B61" s="49"/>
      <c r="D61" s="38"/>
      <c r="E61" s="38"/>
      <c r="F61" s="38"/>
      <c r="G61" s="38"/>
      <c r="H61" s="38"/>
      <c r="I61" s="38"/>
      <c r="J61" s="100"/>
      <c r="K61" s="216"/>
      <c r="M61" s="228"/>
      <c r="N61" s="228"/>
      <c r="O61" s="228"/>
      <c r="P61" s="53"/>
      <c r="Q61" s="53"/>
    </row>
    <row r="62" spans="1:18" x14ac:dyDescent="0.2">
      <c r="A62" s="49"/>
      <c r="C62" s="49"/>
      <c r="K62" s="216"/>
      <c r="M62" s="53"/>
      <c r="N62" s="53"/>
      <c r="O62" s="53"/>
      <c r="P62" s="53"/>
      <c r="Q62" s="53"/>
    </row>
    <row r="63" spans="1:18" ht="15" x14ac:dyDescent="0.2">
      <c r="A63" s="108" t="s">
        <v>171</v>
      </c>
      <c r="K63" s="216"/>
      <c r="M63" s="53" t="s">
        <v>56</v>
      </c>
      <c r="N63" s="53"/>
      <c r="O63" s="53"/>
      <c r="P63" s="53"/>
      <c r="Q63" s="53"/>
    </row>
    <row r="64" spans="1:18" ht="37.5" customHeight="1" x14ac:dyDescent="0.2">
      <c r="A64" s="304" t="s">
        <v>109</v>
      </c>
      <c r="B64" s="304"/>
      <c r="C64" s="304"/>
      <c r="D64" s="304"/>
      <c r="E64" s="304"/>
      <c r="F64" s="304"/>
      <c r="G64" s="304"/>
      <c r="H64" s="304"/>
      <c r="I64" s="304"/>
      <c r="K64" s="216"/>
      <c r="M64" s="110"/>
      <c r="N64" s="70"/>
      <c r="O64" s="70"/>
      <c r="P64" s="70"/>
      <c r="Q64" s="70"/>
      <c r="R64" s="70"/>
    </row>
    <row r="65" spans="1:21" x14ac:dyDescent="0.2">
      <c r="A65" s="70"/>
      <c r="B65" s="70"/>
      <c r="C65" s="70"/>
      <c r="D65" s="70"/>
      <c r="E65" s="70"/>
      <c r="F65" s="70"/>
      <c r="G65" s="70"/>
      <c r="H65" s="70"/>
      <c r="I65" s="70"/>
      <c r="K65" s="216"/>
      <c r="N65" s="70"/>
      <c r="O65" s="53"/>
      <c r="P65" s="53"/>
      <c r="Q65" s="53"/>
    </row>
    <row r="66" spans="1:21" ht="39.75" customHeight="1" x14ac:dyDescent="0.2">
      <c r="A66" s="58" t="s">
        <v>93</v>
      </c>
      <c r="B66" s="126" t="s">
        <v>135</v>
      </c>
      <c r="C66" s="127" t="s">
        <v>8</v>
      </c>
      <c r="D66" s="127" t="s">
        <v>34</v>
      </c>
      <c r="E66" s="244" t="s">
        <v>123</v>
      </c>
      <c r="F66" s="245"/>
      <c r="G66" s="244" t="s">
        <v>131</v>
      </c>
      <c r="H66" s="245"/>
      <c r="I66" s="24" t="s">
        <v>124</v>
      </c>
      <c r="J66" s="1"/>
      <c r="K66" s="216"/>
      <c r="M66" s="228" t="s">
        <v>141</v>
      </c>
      <c r="N66" s="228"/>
      <c r="O66" s="228"/>
      <c r="P66" s="53"/>
    </row>
    <row r="67" spans="1:21" x14ac:dyDescent="0.2">
      <c r="A67" s="79"/>
      <c r="B67" s="128"/>
      <c r="C67" s="129"/>
      <c r="D67" s="129"/>
      <c r="E67" s="232">
        <v>1000</v>
      </c>
      <c r="F67" s="233"/>
      <c r="G67" s="232">
        <v>1000</v>
      </c>
      <c r="H67" s="233"/>
      <c r="I67" s="25">
        <v>1000</v>
      </c>
      <c r="J67" s="1"/>
      <c r="K67" s="216"/>
      <c r="M67" s="228"/>
      <c r="N67" s="228"/>
      <c r="O67" s="228"/>
      <c r="P67" s="53"/>
    </row>
    <row r="68" spans="1:21" x14ac:dyDescent="0.2">
      <c r="A68" s="131" t="s">
        <v>95</v>
      </c>
      <c r="B68" s="131"/>
      <c r="C68" s="28"/>
      <c r="D68" s="202"/>
      <c r="E68" s="255" t="str">
        <f>IF(C68&lt;&gt;"",ROUND((+C68*D68)/1000,0),"")</f>
        <v/>
      </c>
      <c r="F68" s="256"/>
      <c r="G68" s="262"/>
      <c r="H68" s="263"/>
      <c r="I68" s="18" t="str">
        <f>+IF(E68&lt;&gt;"",(E68-G68),"")</f>
        <v/>
      </c>
      <c r="J68" s="1"/>
      <c r="K68" s="216"/>
      <c r="M68" s="228" t="s">
        <v>142</v>
      </c>
      <c r="N68" s="228"/>
      <c r="O68" s="228"/>
      <c r="P68" s="53"/>
    </row>
    <row r="69" spans="1:21" x14ac:dyDescent="0.2">
      <c r="A69" s="132"/>
      <c r="B69" s="132"/>
      <c r="C69" s="22"/>
      <c r="D69" s="203"/>
      <c r="E69" s="258" t="str">
        <f t="shared" ref="E69:E74" si="3">IF(C69&lt;&gt;"",ROUND((+C69*D69)/1000,0),"")</f>
        <v/>
      </c>
      <c r="F69" s="259"/>
      <c r="G69" s="260"/>
      <c r="H69" s="261"/>
      <c r="I69" s="18" t="str">
        <f>+IF(E69&lt;&gt;"",(E69-G69),"")</f>
        <v/>
      </c>
      <c r="J69" s="1"/>
      <c r="K69" s="216"/>
      <c r="M69" s="228"/>
      <c r="N69" s="228"/>
      <c r="O69" s="228"/>
      <c r="P69" s="53"/>
    </row>
    <row r="70" spans="1:21" x14ac:dyDescent="0.2">
      <c r="A70" s="132" t="s">
        <v>96</v>
      </c>
      <c r="B70" s="132"/>
      <c r="C70" s="22"/>
      <c r="D70" s="203"/>
      <c r="E70" s="258" t="str">
        <f t="shared" si="3"/>
        <v/>
      </c>
      <c r="F70" s="259"/>
      <c r="G70" s="260"/>
      <c r="H70" s="261"/>
      <c r="I70" s="18" t="str">
        <f t="shared" ref="I70:I74" si="4">+IF(E70&lt;&gt;"",(E70-G70),"")</f>
        <v/>
      </c>
      <c r="J70" s="1"/>
      <c r="K70" s="216"/>
      <c r="M70" s="70"/>
      <c r="N70" s="53"/>
      <c r="O70" s="53"/>
      <c r="P70" s="53"/>
    </row>
    <row r="71" spans="1:21" x14ac:dyDescent="0.2">
      <c r="A71" s="132" t="s">
        <v>110</v>
      </c>
      <c r="B71" s="132"/>
      <c r="C71" s="22"/>
      <c r="D71" s="203"/>
      <c r="E71" s="258" t="str">
        <f t="shared" si="3"/>
        <v/>
      </c>
      <c r="F71" s="259"/>
      <c r="G71" s="260"/>
      <c r="H71" s="261"/>
      <c r="I71" s="18" t="str">
        <f t="shared" si="4"/>
        <v/>
      </c>
      <c r="J71" s="1"/>
      <c r="K71" s="216"/>
      <c r="M71" s="222"/>
      <c r="N71" s="53"/>
      <c r="O71" s="53"/>
      <c r="P71" s="53"/>
    </row>
    <row r="72" spans="1:21" x14ac:dyDescent="0.2">
      <c r="A72" s="132"/>
      <c r="B72" s="132"/>
      <c r="C72" s="22"/>
      <c r="D72" s="203"/>
      <c r="E72" s="258" t="str">
        <f t="shared" si="3"/>
        <v/>
      </c>
      <c r="F72" s="259"/>
      <c r="G72" s="260"/>
      <c r="H72" s="261"/>
      <c r="I72" s="18" t="str">
        <f t="shared" si="4"/>
        <v/>
      </c>
      <c r="J72" s="1"/>
      <c r="K72" s="216"/>
      <c r="M72" s="141" t="s">
        <v>143</v>
      </c>
      <c r="N72" s="53"/>
      <c r="O72" s="53"/>
      <c r="P72" s="53"/>
    </row>
    <row r="73" spans="1:21" x14ac:dyDescent="0.2">
      <c r="A73" s="132"/>
      <c r="B73" s="132"/>
      <c r="C73" s="22"/>
      <c r="D73" s="203"/>
      <c r="E73" s="258" t="str">
        <f t="shared" si="3"/>
        <v/>
      </c>
      <c r="F73" s="259"/>
      <c r="G73" s="260"/>
      <c r="H73" s="261"/>
      <c r="I73" s="18" t="str">
        <f t="shared" si="4"/>
        <v/>
      </c>
      <c r="J73" s="1"/>
      <c r="K73" s="216"/>
      <c r="M73" s="227" t="s">
        <v>166</v>
      </c>
      <c r="N73" s="53"/>
      <c r="O73" s="53"/>
      <c r="P73" s="53"/>
    </row>
    <row r="74" spans="1:21" x14ac:dyDescent="0.2">
      <c r="A74" s="132"/>
      <c r="B74" s="206"/>
      <c r="C74" s="204"/>
      <c r="D74" s="205"/>
      <c r="E74" s="258" t="str">
        <f t="shared" si="3"/>
        <v/>
      </c>
      <c r="F74" s="259"/>
      <c r="G74" s="260"/>
      <c r="H74" s="261"/>
      <c r="I74" s="18" t="str">
        <f t="shared" si="4"/>
        <v/>
      </c>
      <c r="J74" s="1"/>
      <c r="K74" s="216"/>
      <c r="M74" s="222"/>
      <c r="N74" s="53"/>
      <c r="O74" s="53"/>
      <c r="P74" s="53"/>
    </row>
    <row r="75" spans="1:21" ht="13.5" thickBot="1" x14ac:dyDescent="0.25">
      <c r="A75" s="133" t="s">
        <v>9</v>
      </c>
      <c r="B75" s="134"/>
      <c r="C75" s="207"/>
      <c r="D75" s="207"/>
      <c r="E75" s="251">
        <f>SUM(E68:F74)</f>
        <v>0</v>
      </c>
      <c r="F75" s="252"/>
      <c r="G75" s="251">
        <f>SUM(G68:H74)</f>
        <v>0</v>
      </c>
      <c r="H75" s="252"/>
      <c r="I75" s="26">
        <f>E75-G75</f>
        <v>0</v>
      </c>
      <c r="J75" s="1"/>
      <c r="K75" s="216"/>
      <c r="M75" s="70"/>
      <c r="N75" s="53"/>
      <c r="O75" s="53"/>
      <c r="P75" s="53"/>
    </row>
    <row r="76" spans="1:21" ht="12.75" customHeight="1" x14ac:dyDescent="0.2">
      <c r="A76" s="228" t="s">
        <v>91</v>
      </c>
      <c r="B76" s="228"/>
      <c r="C76" s="228"/>
      <c r="D76" s="228"/>
      <c r="E76" s="228"/>
      <c r="F76" s="228"/>
      <c r="G76" s="228"/>
      <c r="H76" s="228"/>
      <c r="I76" s="228"/>
      <c r="J76" s="1"/>
      <c r="K76" s="216"/>
      <c r="M76" s="304"/>
      <c r="N76" s="304"/>
      <c r="O76" s="304"/>
      <c r="P76" s="304"/>
      <c r="Q76" s="304"/>
      <c r="R76" s="304"/>
      <c r="S76" s="304"/>
      <c r="T76" s="304"/>
    </row>
    <row r="77" spans="1:21" x14ac:dyDescent="0.2">
      <c r="A77" s="257"/>
      <c r="B77" s="257"/>
      <c r="C77" s="257"/>
      <c r="D77" s="257"/>
      <c r="E77" s="257"/>
      <c r="F77" s="257"/>
      <c r="G77" s="257"/>
      <c r="H77" s="257"/>
      <c r="I77" s="257"/>
      <c r="J77" s="1"/>
      <c r="K77" s="216"/>
      <c r="M77" s="304"/>
      <c r="N77" s="304"/>
      <c r="O77" s="304"/>
      <c r="P77" s="304"/>
      <c r="Q77" s="304"/>
      <c r="R77" s="304"/>
      <c r="S77" s="304"/>
      <c r="T77" s="304"/>
    </row>
    <row r="78" spans="1:21" x14ac:dyDescent="0.2">
      <c r="A78" s="257"/>
      <c r="B78" s="257"/>
      <c r="C78" s="257"/>
      <c r="D78" s="257"/>
      <c r="E78" s="257"/>
      <c r="F78" s="257"/>
      <c r="G78" s="257"/>
      <c r="H78" s="257"/>
      <c r="I78" s="257"/>
      <c r="K78" s="216"/>
      <c r="M78" s="111"/>
      <c r="O78" s="53"/>
      <c r="P78" s="53"/>
      <c r="Q78" s="53"/>
      <c r="R78" s="53"/>
      <c r="S78" s="53"/>
      <c r="T78" s="53"/>
      <c r="U78" s="53"/>
    </row>
    <row r="79" spans="1:21" ht="8.25" customHeight="1" x14ac:dyDescent="0.2">
      <c r="A79" s="257"/>
      <c r="B79" s="257"/>
      <c r="C79" s="257"/>
      <c r="D79" s="257"/>
      <c r="E79" s="257"/>
      <c r="F79" s="257"/>
      <c r="G79" s="257"/>
      <c r="H79" s="257"/>
      <c r="I79" s="257"/>
      <c r="K79" s="216"/>
      <c r="M79" s="111"/>
      <c r="O79" s="53"/>
      <c r="P79" s="53"/>
      <c r="Q79" s="53"/>
      <c r="R79" s="53"/>
      <c r="S79" s="53"/>
      <c r="T79" s="53"/>
      <c r="U79" s="53"/>
    </row>
    <row r="80" spans="1:21" x14ac:dyDescent="0.2">
      <c r="A80" s="135"/>
      <c r="B80" s="135"/>
      <c r="C80" s="135"/>
      <c r="D80" s="135"/>
      <c r="E80" s="112"/>
      <c r="F80" s="112"/>
      <c r="G80" s="112"/>
      <c r="H80" s="112"/>
      <c r="I80" s="135"/>
      <c r="K80" s="216"/>
      <c r="M80" s="6"/>
      <c r="N80" s="6"/>
      <c r="O80" s="53"/>
      <c r="P80" s="53"/>
      <c r="Q80" s="53"/>
      <c r="R80" s="53"/>
      <c r="S80" s="53"/>
      <c r="T80" s="53"/>
      <c r="U80" s="53"/>
    </row>
    <row r="81" spans="1:23" ht="21.75" customHeight="1" x14ac:dyDescent="0.2">
      <c r="A81" s="136" t="s">
        <v>88</v>
      </c>
      <c r="B81" s="137"/>
      <c r="C81" s="305" t="s">
        <v>44</v>
      </c>
      <c r="D81" s="305" t="s">
        <v>55</v>
      </c>
      <c r="E81" s="244" t="s">
        <v>123</v>
      </c>
      <c r="F81" s="245"/>
      <c r="G81" s="244" t="s">
        <v>131</v>
      </c>
      <c r="H81" s="246"/>
      <c r="I81" s="120" t="s">
        <v>124</v>
      </c>
      <c r="K81" s="216"/>
      <c r="M81" s="138"/>
      <c r="N81" s="111"/>
      <c r="O81" s="53"/>
      <c r="P81" s="53"/>
      <c r="Q81" s="53"/>
      <c r="R81" s="53"/>
      <c r="S81" s="53"/>
      <c r="T81" s="53"/>
      <c r="U81" s="53"/>
    </row>
    <row r="82" spans="1:23" x14ac:dyDescent="0.2">
      <c r="A82" s="139" t="s">
        <v>58</v>
      </c>
      <c r="B82" s="140"/>
      <c r="C82" s="306"/>
      <c r="D82" s="306"/>
      <c r="E82" s="232">
        <v>1000</v>
      </c>
      <c r="F82" s="233"/>
      <c r="G82" s="232">
        <v>1000</v>
      </c>
      <c r="H82" s="233"/>
      <c r="I82" s="25">
        <v>1000</v>
      </c>
      <c r="K82" s="216"/>
      <c r="M82" s="111" t="s">
        <v>141</v>
      </c>
      <c r="N82" s="110"/>
      <c r="O82" s="110"/>
      <c r="P82" s="53"/>
      <c r="Q82" s="53"/>
      <c r="R82" s="53"/>
      <c r="S82" s="53"/>
      <c r="T82" s="53"/>
      <c r="U82" s="53"/>
    </row>
    <row r="83" spans="1:23" x14ac:dyDescent="0.2">
      <c r="A83" s="237"/>
      <c r="B83" s="238"/>
      <c r="C83" s="20"/>
      <c r="D83" s="20"/>
      <c r="E83" s="255" t="str">
        <f>IF(C83&lt;&gt;"",ROUND((+C83*D83)/1000,0),"")</f>
        <v/>
      </c>
      <c r="F83" s="256"/>
      <c r="G83" s="253"/>
      <c r="H83" s="254"/>
      <c r="I83" s="18" t="str">
        <f>+IF(E83&lt;&gt;"",(E83-G83),"")</f>
        <v/>
      </c>
      <c r="J83" s="1"/>
      <c r="K83" s="216"/>
      <c r="M83" s="110"/>
      <c r="N83" s="110"/>
      <c r="O83" s="110"/>
      <c r="P83" s="53"/>
      <c r="Q83" s="53"/>
      <c r="R83" s="53"/>
    </row>
    <row r="84" spans="1:23" x14ac:dyDescent="0.2">
      <c r="A84" s="237"/>
      <c r="B84" s="238"/>
      <c r="C84" s="20"/>
      <c r="D84" s="20"/>
      <c r="E84" s="255" t="str">
        <f>IF(C84&lt;&gt;"",ROUND((+C84*D84)/1000,0),"")</f>
        <v/>
      </c>
      <c r="F84" s="256"/>
      <c r="G84" s="253"/>
      <c r="H84" s="254"/>
      <c r="I84" s="18"/>
      <c r="J84" s="1"/>
      <c r="K84" s="216"/>
      <c r="M84" s="222" t="s">
        <v>162</v>
      </c>
      <c r="N84" s="111"/>
      <c r="O84" s="53"/>
      <c r="P84" s="53"/>
      <c r="Q84" s="53"/>
      <c r="R84" s="53"/>
    </row>
    <row r="85" spans="1:23" ht="12.75" customHeight="1" x14ac:dyDescent="0.2">
      <c r="A85" s="237"/>
      <c r="B85" s="238"/>
      <c r="C85" s="20"/>
      <c r="D85" s="20"/>
      <c r="E85" s="255" t="str">
        <f>IF(C85&lt;&gt;"",ROUND((+C85*D85)/1000,0),"")</f>
        <v/>
      </c>
      <c r="F85" s="256"/>
      <c r="G85" s="253"/>
      <c r="H85" s="254"/>
      <c r="I85" s="18" t="str">
        <f>+IF(E85&lt;&gt;"",(E85-G85),"")</f>
        <v/>
      </c>
      <c r="K85" s="216"/>
      <c r="M85" s="226" t="s">
        <v>163</v>
      </c>
      <c r="N85" s="111"/>
      <c r="O85" s="53"/>
      <c r="P85" s="53"/>
      <c r="Q85" s="53"/>
      <c r="R85" s="53"/>
    </row>
    <row r="86" spans="1:23" x14ac:dyDescent="0.2">
      <c r="A86" s="237"/>
      <c r="B86" s="238"/>
      <c r="C86" s="20"/>
      <c r="D86" s="20"/>
      <c r="E86" s="255" t="str">
        <f t="shared" ref="E86:E88" si="5">IF(C86&lt;&gt;"",ROUND((+C86*D86)/1000,0),"")</f>
        <v/>
      </c>
      <c r="F86" s="256"/>
      <c r="G86" s="253"/>
      <c r="H86" s="254"/>
      <c r="I86" s="18" t="str">
        <f t="shared" ref="I86:I88" si="6">+IF(E86&lt;&gt;"",(E86-G86),"")</f>
        <v/>
      </c>
      <c r="K86" s="216"/>
      <c r="M86" s="224" t="s">
        <v>164</v>
      </c>
      <c r="N86" s="111"/>
      <c r="O86" s="53"/>
      <c r="P86" s="53"/>
      <c r="Q86" s="53"/>
      <c r="R86" s="53"/>
    </row>
    <row r="87" spans="1:23" x14ac:dyDescent="0.2">
      <c r="A87" s="237"/>
      <c r="B87" s="238"/>
      <c r="C87" s="21"/>
      <c r="D87" s="21"/>
      <c r="E87" s="255" t="str">
        <f t="shared" si="5"/>
        <v/>
      </c>
      <c r="F87" s="256"/>
      <c r="G87" s="253"/>
      <c r="H87" s="254"/>
      <c r="I87" s="18" t="str">
        <f t="shared" si="6"/>
        <v/>
      </c>
      <c r="K87" s="216"/>
      <c r="M87" s="222" t="s">
        <v>165</v>
      </c>
      <c r="N87" s="111"/>
      <c r="O87" s="53"/>
      <c r="P87" s="53"/>
      <c r="Q87" s="53"/>
      <c r="R87" s="53"/>
    </row>
    <row r="88" spans="1:23" x14ac:dyDescent="0.2">
      <c r="A88" s="237"/>
      <c r="B88" s="238"/>
      <c r="C88" s="21"/>
      <c r="D88" s="21"/>
      <c r="E88" s="255" t="str">
        <f t="shared" si="5"/>
        <v/>
      </c>
      <c r="F88" s="256"/>
      <c r="G88" s="253"/>
      <c r="H88" s="254"/>
      <c r="I88" s="18" t="str">
        <f t="shared" si="6"/>
        <v/>
      </c>
      <c r="K88" s="216"/>
      <c r="P88" s="53"/>
      <c r="Q88" s="53"/>
      <c r="R88" s="53"/>
    </row>
    <row r="89" spans="1:23" ht="13.5" thickBot="1" x14ac:dyDescent="0.25">
      <c r="A89" s="142" t="s">
        <v>45</v>
      </c>
      <c r="B89" s="143"/>
      <c r="C89" s="29">
        <f>SUM(C83:C88)</f>
        <v>0</v>
      </c>
      <c r="D89" s="29">
        <f>SUM(D83:D88)</f>
        <v>0</v>
      </c>
      <c r="E89" s="251">
        <f>SUM(E83:F88)</f>
        <v>0</v>
      </c>
      <c r="F89" s="252"/>
      <c r="G89" s="251">
        <f>SUM(G83:H88)</f>
        <v>0</v>
      </c>
      <c r="H89" s="252"/>
      <c r="I89" s="27">
        <f>ROUND(SUM(I83:I88),0)</f>
        <v>0</v>
      </c>
      <c r="K89" s="216"/>
      <c r="P89" s="53"/>
      <c r="Q89" s="53"/>
      <c r="R89" s="53"/>
    </row>
    <row r="90" spans="1:23" ht="12.75" customHeight="1" x14ac:dyDescent="0.2">
      <c r="A90" s="49" t="s">
        <v>64</v>
      </c>
      <c r="J90" s="1"/>
      <c r="K90" s="216"/>
      <c r="P90" s="53"/>
      <c r="Q90" s="53"/>
      <c r="R90" s="53"/>
    </row>
    <row r="91" spans="1:23" x14ac:dyDescent="0.2">
      <c r="A91" s="228"/>
      <c r="B91" s="228"/>
      <c r="C91" s="228"/>
      <c r="D91" s="228"/>
      <c r="E91" s="228"/>
      <c r="F91" s="228"/>
      <c r="G91" s="228"/>
      <c r="H91" s="228"/>
      <c r="I91" s="228"/>
      <c r="J91" s="1"/>
      <c r="K91" s="216"/>
      <c r="N91" s="111"/>
      <c r="O91" s="106"/>
      <c r="P91" s="106"/>
      <c r="Q91" s="158"/>
    </row>
    <row r="92" spans="1:23" x14ac:dyDescent="0.2">
      <c r="A92" s="228"/>
      <c r="B92" s="228"/>
      <c r="C92" s="228"/>
      <c r="D92" s="228"/>
      <c r="E92" s="228"/>
      <c r="F92" s="228"/>
      <c r="G92" s="228"/>
      <c r="H92" s="228"/>
      <c r="I92" s="228"/>
      <c r="J92" s="1"/>
      <c r="K92" s="216"/>
      <c r="M92" s="70"/>
      <c r="N92" s="111"/>
      <c r="O92" s="6"/>
      <c r="P92" s="6"/>
      <c r="Q92" s="6"/>
      <c r="R92" s="6"/>
      <c r="S92" s="6"/>
      <c r="T92" s="6"/>
      <c r="U92" s="6"/>
      <c r="V92" s="6"/>
      <c r="W92" s="6"/>
    </row>
    <row r="93" spans="1:23" ht="12.75" customHeight="1" x14ac:dyDescent="0.2">
      <c r="A93" s="228"/>
      <c r="B93" s="228"/>
      <c r="C93" s="228"/>
      <c r="D93" s="228"/>
      <c r="E93" s="228"/>
      <c r="F93" s="228"/>
      <c r="G93" s="228"/>
      <c r="H93" s="228"/>
      <c r="I93" s="228"/>
      <c r="J93" s="1"/>
      <c r="K93" s="216"/>
      <c r="M93" s="111"/>
      <c r="N93" s="111"/>
      <c r="O93" s="6"/>
      <c r="P93" s="6"/>
      <c r="Q93" s="6"/>
      <c r="R93" s="6"/>
      <c r="S93" s="6"/>
    </row>
    <row r="94" spans="1:23" ht="30" customHeight="1" x14ac:dyDescent="0.2">
      <c r="A94" s="136" t="s">
        <v>57</v>
      </c>
      <c r="B94" s="144"/>
      <c r="C94" s="145" t="s">
        <v>136</v>
      </c>
      <c r="D94" s="146" t="s">
        <v>137</v>
      </c>
      <c r="E94" s="246" t="s">
        <v>123</v>
      </c>
      <c r="F94" s="245"/>
      <c r="G94" s="244" t="s">
        <v>131</v>
      </c>
      <c r="H94" s="246"/>
      <c r="I94" s="120" t="s">
        <v>124</v>
      </c>
      <c r="K94" s="216"/>
      <c r="M94" s="141" t="s">
        <v>143</v>
      </c>
      <c r="N94" s="111"/>
      <c r="O94" s="53"/>
      <c r="P94" s="6"/>
      <c r="Q94" s="6"/>
      <c r="R94" s="6"/>
      <c r="S94" s="6"/>
    </row>
    <row r="95" spans="1:23" x14ac:dyDescent="0.2">
      <c r="A95" s="147"/>
      <c r="B95" s="148"/>
      <c r="C95" s="148">
        <v>1000</v>
      </c>
      <c r="D95" s="130">
        <v>1000</v>
      </c>
      <c r="E95" s="232">
        <v>1000</v>
      </c>
      <c r="F95" s="233"/>
      <c r="G95" s="232">
        <v>1000</v>
      </c>
      <c r="H95" s="233"/>
      <c r="I95" s="25">
        <v>1000</v>
      </c>
      <c r="K95" s="216"/>
      <c r="M95" s="227" t="s">
        <v>167</v>
      </c>
      <c r="N95" s="111"/>
      <c r="O95" s="53"/>
    </row>
    <row r="96" spans="1:23" x14ac:dyDescent="0.2">
      <c r="A96" s="237"/>
      <c r="B96" s="238"/>
      <c r="C96" s="21"/>
      <c r="D96" s="21"/>
      <c r="E96" s="255" t="str">
        <f>IF(C96&lt;&gt;"",ROUND((+C96*D96)/1000,0),"")</f>
        <v/>
      </c>
      <c r="F96" s="256"/>
      <c r="G96" s="253"/>
      <c r="H96" s="254"/>
      <c r="I96" s="18" t="str">
        <f>IF(E96&lt;&gt;"",ROUND((E96-G96),0),"")</f>
        <v/>
      </c>
      <c r="J96" s="1"/>
      <c r="K96" s="216"/>
      <c r="M96" s="228" t="s">
        <v>141</v>
      </c>
      <c r="N96" s="228"/>
      <c r="O96" s="228"/>
    </row>
    <row r="97" spans="1:17" x14ac:dyDescent="0.2">
      <c r="A97" s="237"/>
      <c r="B97" s="238"/>
      <c r="C97" s="20"/>
      <c r="D97" s="20"/>
      <c r="E97" s="255" t="str">
        <f>IF(C97&lt;&gt;"",ROUND((+C97*D97)/1000,0),"")</f>
        <v/>
      </c>
      <c r="F97" s="256"/>
      <c r="G97" s="253"/>
      <c r="H97" s="254"/>
      <c r="I97" s="18" t="str">
        <f>IF(E97&lt;&gt;"",ROUND((E97-G97),0),"")</f>
        <v/>
      </c>
      <c r="K97" s="216"/>
      <c r="M97" s="228"/>
      <c r="N97" s="228"/>
      <c r="O97" s="228"/>
    </row>
    <row r="98" spans="1:17" ht="13.5" thickBot="1" x14ac:dyDescent="0.25">
      <c r="A98" s="149" t="s">
        <v>59</v>
      </c>
      <c r="B98" s="150"/>
      <c r="C98" s="29">
        <f>SUM(C96:C97)</f>
        <v>0</v>
      </c>
      <c r="D98" s="29">
        <f>SUM(D96:D97)</f>
        <v>0</v>
      </c>
      <c r="E98" s="251">
        <f>SUM(E96:E97)</f>
        <v>0</v>
      </c>
      <c r="F98" s="252"/>
      <c r="G98" s="251">
        <f>SUM(G96:G97)</f>
        <v>0</v>
      </c>
      <c r="H98" s="252"/>
      <c r="I98" s="27">
        <f>ROUND(SUM(I96:I97),0)</f>
        <v>0</v>
      </c>
      <c r="K98" s="216"/>
    </row>
    <row r="99" spans="1:17" x14ac:dyDescent="0.2">
      <c r="A99" s="49" t="s">
        <v>63</v>
      </c>
      <c r="D99" s="38"/>
      <c r="E99" s="38"/>
      <c r="F99" s="38"/>
      <c r="G99" s="38"/>
      <c r="H99" s="38"/>
      <c r="I99" s="38"/>
      <c r="K99" s="216"/>
    </row>
    <row r="100" spans="1:17" x14ac:dyDescent="0.2">
      <c r="A100" s="228"/>
      <c r="B100" s="228"/>
      <c r="C100" s="228"/>
      <c r="D100" s="228"/>
      <c r="E100" s="228"/>
      <c r="F100" s="228"/>
      <c r="G100" s="228"/>
      <c r="H100" s="228"/>
      <c r="I100" s="228"/>
      <c r="K100" s="216"/>
    </row>
    <row r="101" spans="1:17" x14ac:dyDescent="0.2">
      <c r="A101" s="280"/>
      <c r="B101" s="280"/>
      <c r="C101" s="280"/>
      <c r="D101" s="280"/>
      <c r="E101" s="280"/>
      <c r="F101" s="280"/>
      <c r="G101" s="280"/>
      <c r="H101" s="280"/>
      <c r="I101" s="280"/>
      <c r="K101" s="216"/>
    </row>
    <row r="102" spans="1:17" ht="30" customHeight="1" x14ac:dyDescent="0.2">
      <c r="A102" s="136" t="s">
        <v>7</v>
      </c>
      <c r="B102" s="151"/>
      <c r="C102" s="151"/>
      <c r="D102" s="152"/>
      <c r="E102" s="244" t="s">
        <v>123</v>
      </c>
      <c r="F102" s="245"/>
      <c r="G102" s="244" t="s">
        <v>131</v>
      </c>
      <c r="H102" s="246"/>
      <c r="I102" s="120" t="s">
        <v>124</v>
      </c>
      <c r="J102" s="1"/>
      <c r="K102" s="216"/>
      <c r="N102" s="108"/>
      <c r="Q102" s="153"/>
    </row>
    <row r="103" spans="1:17" x14ac:dyDescent="0.2">
      <c r="A103" s="154"/>
      <c r="B103" s="155"/>
      <c r="C103" s="155"/>
      <c r="D103" s="156"/>
      <c r="E103" s="232">
        <v>1000</v>
      </c>
      <c r="F103" s="233"/>
      <c r="G103" s="232">
        <v>1000</v>
      </c>
      <c r="H103" s="233"/>
      <c r="I103" s="25">
        <v>1000</v>
      </c>
      <c r="J103" s="1"/>
      <c r="K103" s="216"/>
      <c r="M103" s="141" t="s">
        <v>143</v>
      </c>
      <c r="N103" s="108"/>
      <c r="Q103" s="153"/>
    </row>
    <row r="104" spans="1:17" x14ac:dyDescent="0.2">
      <c r="A104" s="239" t="s">
        <v>53</v>
      </c>
      <c r="B104" s="240"/>
      <c r="C104" s="240"/>
      <c r="D104" s="241"/>
      <c r="E104" s="247"/>
      <c r="F104" s="248"/>
      <c r="G104" s="249"/>
      <c r="H104" s="250"/>
      <c r="I104" s="18" t="str">
        <f>IF(E104&lt;&gt;"",ROUND((E104-G104),0),"")</f>
        <v/>
      </c>
      <c r="K104" s="216"/>
      <c r="Q104" s="6"/>
    </row>
    <row r="105" spans="1:17" x14ac:dyDescent="0.2">
      <c r="A105" s="234" t="s">
        <v>146</v>
      </c>
      <c r="B105" s="235"/>
      <c r="C105" s="235"/>
      <c r="D105" s="236"/>
      <c r="E105" s="247"/>
      <c r="F105" s="248"/>
      <c r="G105" s="249"/>
      <c r="H105" s="250"/>
      <c r="I105" s="18" t="str">
        <f t="shared" ref="I105:I114" si="7">IF(E105&lt;&gt;"",ROUND((E105-G105),0),"")</f>
        <v/>
      </c>
      <c r="K105" s="216"/>
      <c r="O105" s="106"/>
      <c r="Q105" s="6"/>
    </row>
    <row r="106" spans="1:17" x14ac:dyDescent="0.2">
      <c r="A106" s="229" t="s">
        <v>147</v>
      </c>
      <c r="B106" s="230"/>
      <c r="C106" s="230"/>
      <c r="D106" s="231"/>
      <c r="E106" s="247"/>
      <c r="F106" s="248"/>
      <c r="G106" s="249"/>
      <c r="H106" s="250"/>
      <c r="I106" s="18" t="str">
        <f t="shared" si="7"/>
        <v/>
      </c>
      <c r="K106" s="216"/>
      <c r="M106" s="38" t="s">
        <v>97</v>
      </c>
      <c r="Q106" s="6"/>
    </row>
    <row r="107" spans="1:17" ht="12.75" customHeight="1" x14ac:dyDescent="0.2">
      <c r="A107" s="234" t="s">
        <v>148</v>
      </c>
      <c r="B107" s="235"/>
      <c r="C107" s="235"/>
      <c r="D107" s="236"/>
      <c r="E107" s="247"/>
      <c r="F107" s="248"/>
      <c r="G107" s="249"/>
      <c r="H107" s="250"/>
      <c r="I107" s="18" t="str">
        <f t="shared" si="7"/>
        <v/>
      </c>
      <c r="K107" s="216"/>
      <c r="M107" s="40" t="s">
        <v>111</v>
      </c>
      <c r="Q107" s="6"/>
    </row>
    <row r="108" spans="1:17" x14ac:dyDescent="0.2">
      <c r="A108" s="234" t="s">
        <v>149</v>
      </c>
      <c r="B108" s="235"/>
      <c r="C108" s="235"/>
      <c r="D108" s="236"/>
      <c r="E108" s="247"/>
      <c r="F108" s="248"/>
      <c r="G108" s="249"/>
      <c r="H108" s="250"/>
      <c r="I108" s="18" t="str">
        <f t="shared" si="7"/>
        <v/>
      </c>
      <c r="K108" s="216"/>
      <c r="O108" s="40"/>
    </row>
    <row r="109" spans="1:17" x14ac:dyDescent="0.2">
      <c r="A109" s="229"/>
      <c r="B109" s="230"/>
      <c r="C109" s="230"/>
      <c r="D109" s="231"/>
      <c r="E109" s="247"/>
      <c r="F109" s="248"/>
      <c r="G109" s="249"/>
      <c r="H109" s="250"/>
      <c r="I109" s="18" t="str">
        <f t="shared" si="7"/>
        <v/>
      </c>
      <c r="K109" s="216"/>
      <c r="M109" s="40" t="s">
        <v>76</v>
      </c>
      <c r="Q109" s="6"/>
    </row>
    <row r="110" spans="1:17" x14ac:dyDescent="0.2">
      <c r="A110" s="229"/>
      <c r="B110" s="230"/>
      <c r="C110" s="230"/>
      <c r="D110" s="231"/>
      <c r="E110" s="247"/>
      <c r="F110" s="248"/>
      <c r="G110" s="249"/>
      <c r="H110" s="250"/>
      <c r="I110" s="18" t="str">
        <f t="shared" si="7"/>
        <v/>
      </c>
      <c r="K110" s="216"/>
      <c r="M110" s="40" t="s">
        <v>75</v>
      </c>
      <c r="Q110" s="6"/>
    </row>
    <row r="111" spans="1:17" x14ac:dyDescent="0.2">
      <c r="A111" s="229"/>
      <c r="B111" s="230"/>
      <c r="C111" s="230"/>
      <c r="D111" s="231"/>
      <c r="E111" s="247"/>
      <c r="F111" s="248"/>
      <c r="G111" s="249"/>
      <c r="H111" s="250"/>
      <c r="I111" s="18" t="str">
        <f t="shared" si="7"/>
        <v/>
      </c>
      <c r="K111" s="216"/>
      <c r="Q111" s="6"/>
    </row>
    <row r="112" spans="1:17" ht="12.75" customHeight="1" x14ac:dyDescent="0.2">
      <c r="A112" s="229"/>
      <c r="B112" s="230"/>
      <c r="C112" s="230"/>
      <c r="D112" s="231"/>
      <c r="E112" s="247"/>
      <c r="F112" s="248"/>
      <c r="G112" s="249"/>
      <c r="H112" s="250"/>
      <c r="I112" s="18" t="str">
        <f t="shared" si="7"/>
        <v/>
      </c>
      <c r="K112" s="216"/>
      <c r="Q112" s="6"/>
    </row>
    <row r="113" spans="1:18" x14ac:dyDescent="0.2">
      <c r="A113" s="229"/>
      <c r="B113" s="230"/>
      <c r="C113" s="230"/>
      <c r="D113" s="231"/>
      <c r="E113" s="247"/>
      <c r="F113" s="248"/>
      <c r="G113" s="249"/>
      <c r="H113" s="250"/>
      <c r="I113" s="18" t="str">
        <f t="shared" si="7"/>
        <v/>
      </c>
      <c r="K113" s="216"/>
    </row>
    <row r="114" spans="1:18" x14ac:dyDescent="0.2">
      <c r="A114" s="229"/>
      <c r="B114" s="230"/>
      <c r="C114" s="230"/>
      <c r="D114" s="231"/>
      <c r="E114" s="247"/>
      <c r="F114" s="248"/>
      <c r="G114" s="249"/>
      <c r="H114" s="250"/>
      <c r="I114" s="18" t="str">
        <f t="shared" si="7"/>
        <v/>
      </c>
      <c r="K114" s="216"/>
      <c r="O114" s="40"/>
      <c r="P114" s="40"/>
      <c r="Q114" s="40"/>
      <c r="R114" s="40"/>
    </row>
    <row r="115" spans="1:18" ht="13.5" thickBot="1" x14ac:dyDescent="0.25">
      <c r="A115" s="142" t="s">
        <v>46</v>
      </c>
      <c r="B115" s="143"/>
      <c r="C115" s="143"/>
      <c r="D115" s="157"/>
      <c r="E115" s="242">
        <f>SUM(E104:F114)</f>
        <v>0</v>
      </c>
      <c r="F115" s="243"/>
      <c r="G115" s="242">
        <f>SUM(G104:H114)</f>
        <v>0</v>
      </c>
      <c r="H115" s="243"/>
      <c r="I115" s="27">
        <f>ROUND(SUM(I104:I114),0)</f>
        <v>0</v>
      </c>
      <c r="K115" s="216"/>
      <c r="M115" s="111"/>
      <c r="O115" s="40"/>
      <c r="P115" s="40"/>
      <c r="Q115" s="40"/>
      <c r="R115" s="40"/>
    </row>
    <row r="116" spans="1:18" x14ac:dyDescent="0.2">
      <c r="A116" s="49" t="s">
        <v>61</v>
      </c>
      <c r="D116" s="38"/>
      <c r="E116" s="38"/>
      <c r="F116" s="38"/>
      <c r="G116" s="38"/>
      <c r="H116" s="38"/>
      <c r="I116" s="38"/>
      <c r="K116" s="216"/>
      <c r="M116" s="111"/>
    </row>
    <row r="117" spans="1:18" x14ac:dyDescent="0.2">
      <c r="A117" s="282"/>
      <c r="B117" s="282"/>
      <c r="C117" s="282"/>
      <c r="D117" s="282"/>
      <c r="E117" s="282"/>
      <c r="F117" s="282"/>
      <c r="G117" s="282"/>
      <c r="H117" s="282"/>
      <c r="I117" s="282"/>
      <c r="K117" s="216"/>
      <c r="M117" s="111"/>
    </row>
    <row r="118" spans="1:18" ht="16.5" customHeight="1" x14ac:dyDescent="0.2">
      <c r="A118" s="282"/>
      <c r="B118" s="282"/>
      <c r="C118" s="282"/>
      <c r="D118" s="282"/>
      <c r="E118" s="282"/>
      <c r="F118" s="282"/>
      <c r="G118" s="282"/>
      <c r="H118" s="282"/>
      <c r="I118" s="282"/>
      <c r="K118" s="216"/>
      <c r="M118" s="111"/>
    </row>
    <row r="119" spans="1:18" x14ac:dyDescent="0.2">
      <c r="A119" s="136" t="s">
        <v>101</v>
      </c>
      <c r="B119" s="151"/>
      <c r="C119" s="151"/>
      <c r="D119" s="152"/>
      <c r="E119" s="244" t="s">
        <v>123</v>
      </c>
      <c r="F119" s="245"/>
      <c r="G119" s="244" t="s">
        <v>131</v>
      </c>
      <c r="H119" s="246"/>
      <c r="I119" s="120" t="s">
        <v>124</v>
      </c>
      <c r="K119" s="216"/>
      <c r="M119" s="107"/>
      <c r="N119" s="107"/>
    </row>
    <row r="120" spans="1:18" x14ac:dyDescent="0.2">
      <c r="A120" s="154"/>
      <c r="B120" s="155"/>
      <c r="C120" s="155"/>
      <c r="D120" s="156"/>
      <c r="E120" s="232">
        <v>1000</v>
      </c>
      <c r="F120" s="233"/>
      <c r="G120" s="232">
        <v>1000</v>
      </c>
      <c r="H120" s="233"/>
      <c r="I120" s="25">
        <v>1000</v>
      </c>
      <c r="K120" s="216"/>
      <c r="M120" s="107"/>
      <c r="N120" s="107"/>
    </row>
    <row r="121" spans="1:18" x14ac:dyDescent="0.2">
      <c r="A121" s="229"/>
      <c r="B121" s="230"/>
      <c r="C121" s="230"/>
      <c r="D121" s="231"/>
      <c r="E121" s="249"/>
      <c r="F121" s="250"/>
      <c r="G121" s="288"/>
      <c r="H121" s="250"/>
      <c r="I121" s="18" t="str">
        <f>IF(E121&lt;&gt;"",ROUND((E121-G121),0),"")</f>
        <v/>
      </c>
      <c r="K121" s="216"/>
      <c r="M121" s="109"/>
      <c r="N121" s="109"/>
    </row>
    <row r="122" spans="1:18" x14ac:dyDescent="0.2">
      <c r="A122" s="229"/>
      <c r="B122" s="230"/>
      <c r="C122" s="230"/>
      <c r="D122" s="231"/>
      <c r="E122" s="249"/>
      <c r="F122" s="250"/>
      <c r="G122" s="288"/>
      <c r="H122" s="250"/>
      <c r="I122" s="18" t="str">
        <f>IF(E122&lt;&gt;"",ROUND((E122-G122),0),"")</f>
        <v/>
      </c>
      <c r="K122" s="216"/>
    </row>
    <row r="123" spans="1:18" ht="13.5" thickBot="1" x14ac:dyDescent="0.25">
      <c r="A123" s="142" t="s">
        <v>66</v>
      </c>
      <c r="B123" s="143"/>
      <c r="C123" s="143"/>
      <c r="D123" s="157"/>
      <c r="E123" s="289">
        <f>SUM(E121:F122)</f>
        <v>0</v>
      </c>
      <c r="F123" s="290"/>
      <c r="G123" s="289">
        <f>SUM(G121:H122)</f>
        <v>0</v>
      </c>
      <c r="H123" s="290"/>
      <c r="I123" s="27">
        <f>ROUND(SUM(I121:I122),0)</f>
        <v>0</v>
      </c>
      <c r="K123" s="216"/>
    </row>
    <row r="124" spans="1:18" x14ac:dyDescent="0.2">
      <c r="A124" s="49" t="s">
        <v>62</v>
      </c>
      <c r="B124" s="158"/>
      <c r="C124" s="158"/>
      <c r="D124" s="6"/>
      <c r="E124" s="6"/>
      <c r="F124" s="6"/>
      <c r="G124" s="6"/>
      <c r="H124" s="6"/>
      <c r="I124" s="6"/>
      <c r="K124" s="216"/>
    </row>
    <row r="125" spans="1:18" x14ac:dyDescent="0.2">
      <c r="A125" s="281"/>
      <c r="B125" s="281"/>
      <c r="C125" s="281"/>
      <c r="D125" s="281"/>
      <c r="E125" s="281"/>
      <c r="F125" s="281"/>
      <c r="G125" s="281"/>
      <c r="H125" s="281"/>
      <c r="I125" s="281"/>
      <c r="K125" s="216"/>
    </row>
    <row r="126" spans="1:18" x14ac:dyDescent="0.2">
      <c r="A126" s="281"/>
      <c r="B126" s="281"/>
      <c r="C126" s="281"/>
      <c r="D126" s="281"/>
      <c r="E126" s="281"/>
      <c r="F126" s="281"/>
      <c r="G126" s="281"/>
      <c r="H126" s="281"/>
      <c r="I126" s="281"/>
      <c r="K126" s="216"/>
    </row>
    <row r="127" spans="1:18" ht="12.75" customHeight="1" x14ac:dyDescent="0.2">
      <c r="A127" s="291" t="s">
        <v>102</v>
      </c>
      <c r="B127" s="151"/>
      <c r="C127" s="244" t="s">
        <v>123</v>
      </c>
      <c r="D127" s="246"/>
      <c r="E127" s="245"/>
      <c r="F127" s="244" t="s">
        <v>131</v>
      </c>
      <c r="G127" s="246"/>
      <c r="H127" s="245"/>
      <c r="I127" s="120" t="s">
        <v>124</v>
      </c>
      <c r="K127" s="216"/>
      <c r="M127" s="49" t="s">
        <v>173</v>
      </c>
    </row>
    <row r="128" spans="1:18" ht="12.75" customHeight="1" x14ac:dyDescent="0.2">
      <c r="A128" s="292"/>
      <c r="B128" s="48"/>
      <c r="C128" s="307"/>
      <c r="D128" s="308"/>
      <c r="E128" s="309"/>
      <c r="F128" s="307"/>
      <c r="G128" s="308"/>
      <c r="H128" s="309"/>
      <c r="I128" s="25">
        <v>1000</v>
      </c>
      <c r="K128" s="216"/>
      <c r="M128" s="49"/>
    </row>
    <row r="129" spans="1:21" x14ac:dyDescent="0.2">
      <c r="A129" s="159" t="s">
        <v>112</v>
      </c>
      <c r="B129" s="160"/>
      <c r="C129" s="161" t="s">
        <v>92</v>
      </c>
      <c r="D129" s="162" t="s">
        <v>139</v>
      </c>
      <c r="E129" s="25">
        <v>1000</v>
      </c>
      <c r="F129" s="163" t="s">
        <v>92</v>
      </c>
      <c r="G129" s="163" t="s">
        <v>139</v>
      </c>
      <c r="H129" s="25">
        <v>1000</v>
      </c>
      <c r="I129" s="164"/>
      <c r="K129" s="216"/>
      <c r="M129" s="23" t="s">
        <v>104</v>
      </c>
      <c r="N129" s="165"/>
    </row>
    <row r="130" spans="1:21" ht="27.75" customHeight="1" x14ac:dyDescent="0.2">
      <c r="A130" s="166" t="s">
        <v>94</v>
      </c>
      <c r="B130" s="167"/>
      <c r="C130" s="33"/>
      <c r="D130" s="30">
        <f>IF(C130=0,0,E14)</f>
        <v>0</v>
      </c>
      <c r="E130" s="35">
        <f>IF(C130&lt;&gt;"",ROUND((C130*D130),0),0)</f>
        <v>0</v>
      </c>
      <c r="F130" s="34"/>
      <c r="G130" s="36">
        <f>IF(F130=0,0,G14)</f>
        <v>0</v>
      </c>
      <c r="H130" s="35">
        <f>IF(F130&lt;&gt;"",ROUND((F130*G130),0),0)</f>
        <v>0</v>
      </c>
      <c r="I130" s="31">
        <f>IF(E130&lt;&gt;"",ROUND((E130-H130),0),"")</f>
        <v>0</v>
      </c>
      <c r="K130" s="216"/>
      <c r="M130" s="279" t="s">
        <v>114</v>
      </c>
      <c r="N130" s="279"/>
      <c r="O130" s="279"/>
      <c r="P130" s="279"/>
      <c r="Q130" s="279"/>
      <c r="R130" s="279"/>
      <c r="S130" s="279"/>
      <c r="T130" s="279"/>
      <c r="U130" s="279"/>
    </row>
    <row r="131" spans="1:21" x14ac:dyDescent="0.2">
      <c r="A131" s="159" t="s">
        <v>113</v>
      </c>
      <c r="B131" s="160"/>
      <c r="C131" s="168" t="s">
        <v>92</v>
      </c>
      <c r="D131" s="169" t="s">
        <v>105</v>
      </c>
      <c r="E131" s="170"/>
      <c r="F131" s="171" t="s">
        <v>92</v>
      </c>
      <c r="G131" s="172" t="s">
        <v>105</v>
      </c>
      <c r="H131" s="173"/>
      <c r="I131" s="174"/>
      <c r="K131" s="216"/>
      <c r="M131" s="279"/>
      <c r="N131" s="279"/>
      <c r="O131" s="279"/>
      <c r="P131" s="279"/>
      <c r="Q131" s="279"/>
      <c r="R131" s="279"/>
      <c r="S131" s="279"/>
      <c r="T131" s="279"/>
      <c r="U131" s="279"/>
    </row>
    <row r="132" spans="1:21" ht="38.25" x14ac:dyDescent="0.2">
      <c r="A132" s="175" t="s">
        <v>103</v>
      </c>
      <c r="B132" s="176"/>
      <c r="C132" s="34"/>
      <c r="D132" s="36">
        <f>IF(C132=0,0,+E19-E15)</f>
        <v>0</v>
      </c>
      <c r="E132" s="35">
        <f>IF(C132&lt;&gt;"",ROUND((C132*D132),0),0)</f>
        <v>0</v>
      </c>
      <c r="F132" s="34"/>
      <c r="G132" s="36">
        <f>IF(F132=0,0,+G19-G15)</f>
        <v>0</v>
      </c>
      <c r="H132" s="35">
        <f>IF(F132&lt;&gt;"",ROUND((F132*G132),0),0)</f>
        <v>0</v>
      </c>
      <c r="I132" s="31">
        <f>IF(E132&lt;&gt;"",ROUND((E132-H132),0),"")</f>
        <v>0</v>
      </c>
      <c r="K132" s="216"/>
      <c r="M132" s="279"/>
      <c r="N132" s="279"/>
      <c r="O132" s="279"/>
      <c r="P132" s="279"/>
      <c r="Q132" s="279"/>
      <c r="R132" s="279"/>
      <c r="S132" s="279"/>
      <c r="T132" s="279"/>
      <c r="U132" s="279"/>
    </row>
    <row r="133" spans="1:21" x14ac:dyDescent="0.2">
      <c r="A133" s="283" t="s">
        <v>82</v>
      </c>
      <c r="B133" s="284"/>
      <c r="C133" s="284"/>
      <c r="D133" s="228"/>
      <c r="E133" s="228"/>
      <c r="F133" s="228"/>
      <c r="G133" s="228"/>
      <c r="H133" s="228"/>
      <c r="I133" s="285"/>
      <c r="K133" s="216"/>
      <c r="M133" s="279"/>
      <c r="N133" s="279"/>
      <c r="O133" s="279"/>
      <c r="P133" s="279"/>
      <c r="Q133" s="279"/>
      <c r="R133" s="279"/>
      <c r="S133" s="279"/>
      <c r="T133" s="279"/>
      <c r="U133" s="279"/>
    </row>
    <row r="134" spans="1:21" x14ac:dyDescent="0.2">
      <c r="A134" s="297"/>
      <c r="B134" s="228"/>
      <c r="C134" s="228"/>
      <c r="D134" s="228"/>
      <c r="E134" s="228"/>
      <c r="F134" s="228"/>
      <c r="G134" s="228"/>
      <c r="H134" s="228"/>
      <c r="I134" s="285"/>
      <c r="K134" s="216"/>
      <c r="M134" s="279"/>
      <c r="N134" s="279"/>
      <c r="O134" s="279"/>
      <c r="P134" s="279"/>
      <c r="Q134" s="279"/>
      <c r="R134" s="279"/>
      <c r="S134" s="279"/>
      <c r="T134" s="279"/>
      <c r="U134" s="279"/>
    </row>
    <row r="135" spans="1:21" x14ac:dyDescent="0.2">
      <c r="A135" s="297"/>
      <c r="B135" s="228"/>
      <c r="C135" s="228"/>
      <c r="D135" s="228"/>
      <c r="E135" s="228"/>
      <c r="F135" s="228"/>
      <c r="G135" s="228"/>
      <c r="H135" s="228"/>
      <c r="I135" s="285"/>
      <c r="K135" s="216"/>
      <c r="M135" s="23" t="s">
        <v>100</v>
      </c>
      <c r="N135" s="165"/>
    </row>
    <row r="136" spans="1:21" x14ac:dyDescent="0.2">
      <c r="A136" s="297"/>
      <c r="B136" s="228"/>
      <c r="C136" s="228"/>
      <c r="D136" s="228"/>
      <c r="E136" s="228"/>
      <c r="F136" s="228"/>
      <c r="G136" s="228"/>
      <c r="H136" s="228"/>
      <c r="I136" s="285"/>
      <c r="K136" s="216"/>
      <c r="M136" s="23" t="s">
        <v>90</v>
      </c>
    </row>
    <row r="137" spans="1:21" ht="1.5" customHeight="1" x14ac:dyDescent="0.2">
      <c r="A137" s="298"/>
      <c r="B137" s="280"/>
      <c r="C137" s="280"/>
      <c r="D137" s="280"/>
      <c r="E137" s="280"/>
      <c r="F137" s="280"/>
      <c r="G137" s="280"/>
      <c r="H137" s="280"/>
      <c r="I137" s="299"/>
      <c r="K137" s="216"/>
      <c r="N137" s="109"/>
    </row>
    <row r="138" spans="1:21" x14ac:dyDescent="0.2">
      <c r="A138" s="110"/>
      <c r="B138" s="110"/>
      <c r="C138" s="110"/>
      <c r="D138" s="110"/>
      <c r="E138" s="110"/>
      <c r="F138" s="110"/>
      <c r="G138" s="110"/>
      <c r="H138" s="110"/>
      <c r="I138" s="110"/>
      <c r="K138" s="216"/>
      <c r="N138" s="109"/>
    </row>
    <row r="139" spans="1:21" x14ac:dyDescent="0.2">
      <c r="A139" s="153" t="s">
        <v>172</v>
      </c>
      <c r="B139" s="153"/>
      <c r="C139" s="153"/>
      <c r="D139" s="153"/>
      <c r="E139" s="153"/>
      <c r="F139" s="153"/>
      <c r="G139" s="153"/>
      <c r="H139" s="153"/>
      <c r="I139" s="153"/>
      <c r="K139" s="216"/>
    </row>
    <row r="140" spans="1:21" ht="27" customHeight="1" x14ac:dyDescent="0.2">
      <c r="A140" s="286" t="s">
        <v>144</v>
      </c>
      <c r="B140" s="287"/>
      <c r="C140" s="287"/>
      <c r="D140" s="287"/>
      <c r="E140" s="287"/>
      <c r="F140" s="287"/>
      <c r="G140" s="287"/>
      <c r="H140" s="287"/>
      <c r="I140" s="287"/>
      <c r="K140" s="216"/>
      <c r="M140" s="111" t="s">
        <v>145</v>
      </c>
    </row>
    <row r="141" spans="1:21" ht="36" x14ac:dyDescent="0.2">
      <c r="A141" s="177" t="s">
        <v>65</v>
      </c>
      <c r="B141" s="178" t="s">
        <v>68</v>
      </c>
      <c r="C141" s="179" t="s">
        <v>78</v>
      </c>
      <c r="D141" s="179" t="s">
        <v>140</v>
      </c>
      <c r="E141" s="179" t="s">
        <v>60</v>
      </c>
      <c r="F141" s="179"/>
      <c r="G141" s="179"/>
      <c r="H141" s="179"/>
      <c r="I141" s="180" t="s">
        <v>138</v>
      </c>
      <c r="K141" s="216"/>
      <c r="M141" s="111" t="s">
        <v>77</v>
      </c>
    </row>
    <row r="142" spans="1:21" x14ac:dyDescent="0.2">
      <c r="A142" s="181"/>
      <c r="B142" s="182"/>
      <c r="C142" s="183">
        <v>1000</v>
      </c>
      <c r="D142" s="183">
        <v>1000</v>
      </c>
      <c r="E142" s="183">
        <v>1000</v>
      </c>
      <c r="F142" s="183"/>
      <c r="G142" s="183"/>
      <c r="H142" s="183"/>
      <c r="I142" s="184">
        <v>1000</v>
      </c>
      <c r="K142" s="216"/>
    </row>
    <row r="143" spans="1:21" x14ac:dyDescent="0.2">
      <c r="A143" s="185" t="s">
        <v>9</v>
      </c>
      <c r="B143" s="12">
        <f t="shared" ref="B143:B151" si="8">+I143-C143-D143-E143</f>
        <v>0</v>
      </c>
      <c r="C143" s="9"/>
      <c r="D143" s="9"/>
      <c r="E143" s="12">
        <f>+I143-C143-D143</f>
        <v>0</v>
      </c>
      <c r="F143" s="12"/>
      <c r="G143" s="12"/>
      <c r="H143" s="12"/>
      <c r="I143" s="16">
        <f t="shared" ref="I143:I149" si="9">E14</f>
        <v>0</v>
      </c>
      <c r="K143" s="216"/>
      <c r="M143" s="40" t="s">
        <v>72</v>
      </c>
    </row>
    <row r="144" spans="1:21" x14ac:dyDescent="0.2">
      <c r="A144" s="186" t="s">
        <v>45</v>
      </c>
      <c r="B144" s="12">
        <f t="shared" si="8"/>
        <v>0</v>
      </c>
      <c r="C144" s="9"/>
      <c r="D144" s="9"/>
      <c r="E144" s="12">
        <f>+I144-C144-D144</f>
        <v>0</v>
      </c>
      <c r="F144" s="12"/>
      <c r="G144" s="12"/>
      <c r="H144" s="12"/>
      <c r="I144" s="16">
        <f t="shared" si="9"/>
        <v>0</v>
      </c>
      <c r="K144" s="216"/>
    </row>
    <row r="145" spans="1:18" x14ac:dyDescent="0.2">
      <c r="A145" s="186" t="s">
        <v>59</v>
      </c>
      <c r="B145" s="12">
        <f t="shared" si="8"/>
        <v>0</v>
      </c>
      <c r="C145" s="9"/>
      <c r="D145" s="9"/>
      <c r="E145" s="12">
        <f>+I145-C145-D145</f>
        <v>0</v>
      </c>
      <c r="F145" s="12"/>
      <c r="G145" s="12"/>
      <c r="H145" s="12"/>
      <c r="I145" s="16">
        <f t="shared" si="9"/>
        <v>0</v>
      </c>
      <c r="K145" s="216"/>
    </row>
    <row r="146" spans="1:18" x14ac:dyDescent="0.2">
      <c r="A146" s="187" t="s">
        <v>46</v>
      </c>
      <c r="B146" s="12">
        <f t="shared" si="8"/>
        <v>0</v>
      </c>
      <c r="C146" s="9"/>
      <c r="D146" s="9"/>
      <c r="E146" s="12">
        <f>+I146-C146-D146</f>
        <v>0</v>
      </c>
      <c r="F146" s="12"/>
      <c r="G146" s="12"/>
      <c r="H146" s="12"/>
      <c r="I146" s="16">
        <f t="shared" si="9"/>
        <v>0</v>
      </c>
      <c r="K146" s="216"/>
    </row>
    <row r="147" spans="1:18" x14ac:dyDescent="0.2">
      <c r="A147" s="187" t="s">
        <v>6</v>
      </c>
      <c r="B147" s="12">
        <f t="shared" si="8"/>
        <v>0</v>
      </c>
      <c r="C147" s="9"/>
      <c r="D147" s="9"/>
      <c r="E147" s="12">
        <f>+I147-C147-D147</f>
        <v>0</v>
      </c>
      <c r="F147" s="12"/>
      <c r="G147" s="12"/>
      <c r="H147" s="12"/>
      <c r="I147" s="16">
        <f t="shared" si="9"/>
        <v>0</v>
      </c>
      <c r="K147" s="216"/>
    </row>
    <row r="148" spans="1:18" x14ac:dyDescent="0.2">
      <c r="A148" s="188" t="s">
        <v>67</v>
      </c>
      <c r="B148" s="12">
        <f t="shared" si="8"/>
        <v>0</v>
      </c>
      <c r="C148" s="13">
        <f t="shared" ref="C148:E148" si="10">SUM(C143:C147)</f>
        <v>0</v>
      </c>
      <c r="D148" s="13">
        <f t="shared" si="10"/>
        <v>0</v>
      </c>
      <c r="E148" s="13">
        <f t="shared" si="10"/>
        <v>0</v>
      </c>
      <c r="F148" s="13"/>
      <c r="G148" s="13"/>
      <c r="H148" s="13"/>
      <c r="I148" s="16">
        <f t="shared" si="9"/>
        <v>0</v>
      </c>
      <c r="K148" s="216"/>
    </row>
    <row r="149" spans="1:18" x14ac:dyDescent="0.2">
      <c r="A149" s="189" t="s">
        <v>98</v>
      </c>
      <c r="B149" s="12">
        <f t="shared" si="8"/>
        <v>0</v>
      </c>
      <c r="C149" s="9"/>
      <c r="D149" s="9"/>
      <c r="E149" s="12">
        <f>+I149-C149-D149</f>
        <v>0</v>
      </c>
      <c r="F149" s="12"/>
      <c r="G149" s="12"/>
      <c r="H149" s="12"/>
      <c r="I149" s="16">
        <f t="shared" si="9"/>
        <v>0</v>
      </c>
      <c r="K149" s="216"/>
      <c r="N149" s="6"/>
      <c r="O149" s="6"/>
      <c r="P149" s="6"/>
      <c r="Q149" s="6"/>
      <c r="R149" s="6"/>
    </row>
    <row r="150" spans="1:18" x14ac:dyDescent="0.2">
      <c r="A150" s="188" t="s">
        <v>10</v>
      </c>
      <c r="B150" s="12">
        <f t="shared" si="8"/>
        <v>0</v>
      </c>
      <c r="C150" s="13">
        <f>+C148+C149</f>
        <v>0</v>
      </c>
      <c r="D150" s="13">
        <f t="shared" ref="D150:I150" si="11">+D148+D149</f>
        <v>0</v>
      </c>
      <c r="E150" s="13">
        <f t="shared" si="11"/>
        <v>0</v>
      </c>
      <c r="F150" s="13"/>
      <c r="G150" s="13"/>
      <c r="H150" s="13"/>
      <c r="I150" s="17">
        <f t="shared" si="11"/>
        <v>0</v>
      </c>
      <c r="K150" s="216"/>
    </row>
    <row r="151" spans="1:18" x14ac:dyDescent="0.2">
      <c r="A151" s="188" t="s">
        <v>1</v>
      </c>
      <c r="B151" s="12">
        <f t="shared" si="8"/>
        <v>0</v>
      </c>
      <c r="C151" s="13">
        <f>+C150</f>
        <v>0</v>
      </c>
      <c r="D151" s="13">
        <f>+D150</f>
        <v>0</v>
      </c>
      <c r="E151" s="13">
        <f>+E150</f>
        <v>0</v>
      </c>
      <c r="F151" s="13"/>
      <c r="G151" s="13"/>
      <c r="H151" s="13"/>
      <c r="I151" s="17">
        <f>+I150</f>
        <v>0</v>
      </c>
      <c r="K151" s="216"/>
      <c r="M151" s="49"/>
    </row>
    <row r="152" spans="1:18" ht="18" customHeight="1" x14ac:dyDescent="0.2">
      <c r="A152" s="190"/>
      <c r="B152" s="191"/>
      <c r="C152" s="10"/>
      <c r="D152" s="10"/>
      <c r="E152" s="10"/>
      <c r="F152" s="10"/>
      <c r="G152" s="10"/>
      <c r="H152" s="10"/>
      <c r="I152" s="10"/>
      <c r="K152" s="216"/>
    </row>
    <row r="153" spans="1:18" x14ac:dyDescent="0.2">
      <c r="A153" s="192" t="s">
        <v>3</v>
      </c>
      <c r="B153" s="193"/>
      <c r="C153" s="11"/>
      <c r="D153" s="11"/>
      <c r="E153" s="11">
        <f>E151-F27</f>
        <v>0</v>
      </c>
      <c r="F153" s="11"/>
      <c r="G153" s="11"/>
      <c r="H153" s="11"/>
      <c r="I153" s="11">
        <f>+I151-E21</f>
        <v>0</v>
      </c>
      <c r="K153" s="216"/>
      <c r="M153" s="40" t="s">
        <v>71</v>
      </c>
    </row>
    <row r="154" spans="1:18" x14ac:dyDescent="0.2">
      <c r="B154" s="194"/>
      <c r="C154" s="7"/>
      <c r="D154" s="7"/>
      <c r="E154" s="7"/>
      <c r="F154" s="7"/>
      <c r="G154" s="7"/>
      <c r="H154" s="7"/>
      <c r="I154" s="7"/>
      <c r="K154" s="216"/>
      <c r="M154" s="195" t="s">
        <v>70</v>
      </c>
    </row>
    <row r="155" spans="1:18" x14ac:dyDescent="0.2">
      <c r="A155" s="49" t="s">
        <v>85</v>
      </c>
      <c r="B155" s="110"/>
      <c r="C155" s="8"/>
      <c r="D155" s="8"/>
      <c r="E155" s="8"/>
      <c r="F155" s="8"/>
      <c r="G155" s="8"/>
      <c r="H155" s="8"/>
      <c r="I155" s="8"/>
      <c r="K155" s="216"/>
      <c r="M155" s="195" t="s">
        <v>73</v>
      </c>
    </row>
    <row r="156" spans="1:18" x14ac:dyDescent="0.2">
      <c r="A156" s="279"/>
      <c r="B156" s="279"/>
      <c r="C156" s="279"/>
      <c r="D156" s="279"/>
      <c r="E156" s="279"/>
      <c r="F156" s="279"/>
      <c r="G156" s="279"/>
      <c r="H156" s="279"/>
      <c r="I156" s="279"/>
      <c r="K156" s="216"/>
      <c r="M156" s="49" t="s">
        <v>86</v>
      </c>
    </row>
    <row r="157" spans="1:18" ht="15" customHeight="1" x14ac:dyDescent="0.2">
      <c r="A157" s="279"/>
      <c r="B157" s="279"/>
      <c r="C157" s="279"/>
      <c r="D157" s="279"/>
      <c r="E157" s="279"/>
      <c r="F157" s="279"/>
      <c r="G157" s="279"/>
      <c r="H157" s="279"/>
      <c r="I157" s="279"/>
      <c r="K157" s="216"/>
      <c r="M157" s="111" t="s">
        <v>89</v>
      </c>
    </row>
    <row r="158" spans="1:18" ht="6" customHeight="1" thickBot="1" x14ac:dyDescent="0.25">
      <c r="A158" s="196"/>
      <c r="B158" s="196"/>
      <c r="C158" s="196"/>
      <c r="D158" s="197"/>
      <c r="E158" s="197"/>
      <c r="F158" s="197"/>
      <c r="G158" s="197"/>
      <c r="H158" s="197"/>
      <c r="I158" s="197"/>
      <c r="J158" s="197"/>
      <c r="K158" s="216"/>
    </row>
    <row r="159" spans="1:18" x14ac:dyDescent="0.2">
      <c r="M159" s="38"/>
    </row>
  </sheetData>
  <sheetProtection formatCells="0" formatRows="0" insertRows="0"/>
  <mergeCells count="196">
    <mergeCell ref="M76:T77"/>
    <mergeCell ref="A52:D52"/>
    <mergeCell ref="D81:D82"/>
    <mergeCell ref="C81:C82"/>
    <mergeCell ref="C127:E128"/>
    <mergeCell ref="F127:H128"/>
    <mergeCell ref="A127:A128"/>
    <mergeCell ref="B4:I4"/>
    <mergeCell ref="B5:I5"/>
    <mergeCell ref="M5:P5"/>
    <mergeCell ref="A49:I49"/>
    <mergeCell ref="A64:I64"/>
    <mergeCell ref="A76:I76"/>
    <mergeCell ref="M60:O61"/>
    <mergeCell ref="A20:C20"/>
    <mergeCell ref="A24:A25"/>
    <mergeCell ref="M49:N49"/>
    <mergeCell ref="C16:D16"/>
    <mergeCell ref="A53:D53"/>
    <mergeCell ref="A54:D54"/>
    <mergeCell ref="G84:H84"/>
    <mergeCell ref="E84:F84"/>
    <mergeCell ref="A56:D56"/>
    <mergeCell ref="A55:D55"/>
    <mergeCell ref="A11:A12"/>
    <mergeCell ref="A30:B30"/>
    <mergeCell ref="A31:B31"/>
    <mergeCell ref="A33:B33"/>
    <mergeCell ref="A34:B34"/>
    <mergeCell ref="M130:U134"/>
    <mergeCell ref="A134:I137"/>
    <mergeCell ref="G11:H11"/>
    <mergeCell ref="G12:H12"/>
    <mergeCell ref="G13:H13"/>
    <mergeCell ref="G14:H14"/>
    <mergeCell ref="G15:H15"/>
    <mergeCell ref="E19:F19"/>
    <mergeCell ref="E20:F20"/>
    <mergeCell ref="E21:F21"/>
    <mergeCell ref="E11:F11"/>
    <mergeCell ref="E12:F12"/>
    <mergeCell ref="E14:F14"/>
    <mergeCell ref="E15:F15"/>
    <mergeCell ref="E16:F16"/>
    <mergeCell ref="E17:F17"/>
    <mergeCell ref="E18:F18"/>
    <mergeCell ref="G21:H21"/>
    <mergeCell ref="E13:F13"/>
    <mergeCell ref="A156:I157"/>
    <mergeCell ref="A100:I101"/>
    <mergeCell ref="A91:I93"/>
    <mergeCell ref="A125:I126"/>
    <mergeCell ref="A117:I118"/>
    <mergeCell ref="A133:I133"/>
    <mergeCell ref="A140:I140"/>
    <mergeCell ref="E121:F121"/>
    <mergeCell ref="E122:F122"/>
    <mergeCell ref="G121:H121"/>
    <mergeCell ref="G122:H122"/>
    <mergeCell ref="E123:F123"/>
    <mergeCell ref="G123:H123"/>
    <mergeCell ref="E98:F98"/>
    <mergeCell ref="G98:H98"/>
    <mergeCell ref="E102:F102"/>
    <mergeCell ref="G102:H102"/>
    <mergeCell ref="E103:F103"/>
    <mergeCell ref="G103:H103"/>
    <mergeCell ref="E96:F96"/>
    <mergeCell ref="E97:F97"/>
    <mergeCell ref="G96:H96"/>
    <mergeCell ref="G97:H97"/>
    <mergeCell ref="G114:H114"/>
    <mergeCell ref="G16:H16"/>
    <mergeCell ref="G17:H17"/>
    <mergeCell ref="G18:H18"/>
    <mergeCell ref="G19:H19"/>
    <mergeCell ref="G20:H20"/>
    <mergeCell ref="A43:I43"/>
    <mergeCell ref="E24:F24"/>
    <mergeCell ref="G24:H24"/>
    <mergeCell ref="E26:F26"/>
    <mergeCell ref="G26:H26"/>
    <mergeCell ref="E58:F58"/>
    <mergeCell ref="G58:H58"/>
    <mergeCell ref="E60:F60"/>
    <mergeCell ref="G60:H60"/>
    <mergeCell ref="E57:F57"/>
    <mergeCell ref="G50:H50"/>
    <mergeCell ref="G51:H51"/>
    <mergeCell ref="G52:H52"/>
    <mergeCell ref="G53:H53"/>
    <mergeCell ref="G54:H54"/>
    <mergeCell ref="G55:H55"/>
    <mergeCell ref="G56:H56"/>
    <mergeCell ref="G57:H57"/>
    <mergeCell ref="E52:F52"/>
    <mergeCell ref="E53:F53"/>
    <mergeCell ref="E54:F54"/>
    <mergeCell ref="E55:F55"/>
    <mergeCell ref="E56:F56"/>
    <mergeCell ref="E50:F50"/>
    <mergeCell ref="E51:F51"/>
    <mergeCell ref="G66:H66"/>
    <mergeCell ref="G68:H68"/>
    <mergeCell ref="G69:H69"/>
    <mergeCell ref="G70:H70"/>
    <mergeCell ref="G71:H71"/>
    <mergeCell ref="G73:H73"/>
    <mergeCell ref="G74:H74"/>
    <mergeCell ref="G75:H75"/>
    <mergeCell ref="E67:F67"/>
    <mergeCell ref="G67:H67"/>
    <mergeCell ref="E66:F66"/>
    <mergeCell ref="E68:F68"/>
    <mergeCell ref="E69:F69"/>
    <mergeCell ref="E70:F70"/>
    <mergeCell ref="E71:F71"/>
    <mergeCell ref="A77:I79"/>
    <mergeCell ref="E81:F81"/>
    <mergeCell ref="G81:H81"/>
    <mergeCell ref="E82:F82"/>
    <mergeCell ref="G82:H82"/>
    <mergeCell ref="E72:F72"/>
    <mergeCell ref="E73:F73"/>
    <mergeCell ref="E74:F74"/>
    <mergeCell ref="E75:F75"/>
    <mergeCell ref="G72:H72"/>
    <mergeCell ref="G83:H83"/>
    <mergeCell ref="G85:H85"/>
    <mergeCell ref="G86:H86"/>
    <mergeCell ref="G87:H87"/>
    <mergeCell ref="G88:H88"/>
    <mergeCell ref="E83:F83"/>
    <mergeCell ref="E85:F85"/>
    <mergeCell ref="E86:F86"/>
    <mergeCell ref="E87:F87"/>
    <mergeCell ref="E88:F88"/>
    <mergeCell ref="E108:F108"/>
    <mergeCell ref="E109:F109"/>
    <mergeCell ref="E110:F110"/>
    <mergeCell ref="E111:F111"/>
    <mergeCell ref="E112:F112"/>
    <mergeCell ref="G89:H89"/>
    <mergeCell ref="E89:F89"/>
    <mergeCell ref="E94:F94"/>
    <mergeCell ref="G94:H94"/>
    <mergeCell ref="E95:F95"/>
    <mergeCell ref="G95:H95"/>
    <mergeCell ref="E115:F115"/>
    <mergeCell ref="G115:H115"/>
    <mergeCell ref="E119:F119"/>
    <mergeCell ref="G119:H119"/>
    <mergeCell ref="E120:F120"/>
    <mergeCell ref="G120:H120"/>
    <mergeCell ref="M68:O69"/>
    <mergeCell ref="M96:O97"/>
    <mergeCell ref="E113:F113"/>
    <mergeCell ref="E114:F114"/>
    <mergeCell ref="G113:H113"/>
    <mergeCell ref="G112:H112"/>
    <mergeCell ref="G111:H111"/>
    <mergeCell ref="G109:H109"/>
    <mergeCell ref="G110:H110"/>
    <mergeCell ref="G104:H104"/>
    <mergeCell ref="G105:H105"/>
    <mergeCell ref="G106:H106"/>
    <mergeCell ref="G107:H107"/>
    <mergeCell ref="G108:H108"/>
    <mergeCell ref="E104:F104"/>
    <mergeCell ref="E105:F105"/>
    <mergeCell ref="E106:F106"/>
    <mergeCell ref="E107:F107"/>
    <mergeCell ref="M66:O67"/>
    <mergeCell ref="A114:D114"/>
    <mergeCell ref="A121:D121"/>
    <mergeCell ref="A122:D122"/>
    <mergeCell ref="E25:F25"/>
    <mergeCell ref="G25:H25"/>
    <mergeCell ref="A105:D105"/>
    <mergeCell ref="A106:D106"/>
    <mergeCell ref="A107:D107"/>
    <mergeCell ref="A108:D108"/>
    <mergeCell ref="A109:D109"/>
    <mergeCell ref="A110:D110"/>
    <mergeCell ref="A111:D111"/>
    <mergeCell ref="A112:D112"/>
    <mergeCell ref="A113:D113"/>
    <mergeCell ref="A83:B83"/>
    <mergeCell ref="A84:B84"/>
    <mergeCell ref="A85:B85"/>
    <mergeCell ref="A86:B86"/>
    <mergeCell ref="A87:B87"/>
    <mergeCell ref="A88:B88"/>
    <mergeCell ref="A96:B96"/>
    <mergeCell ref="A97:B97"/>
    <mergeCell ref="A104:D104"/>
  </mergeCells>
  <conditionalFormatting sqref="E37:J38">
    <cfRule type="cellIs" dxfId="4" priority="9" operator="notEqual">
      <formula>0</formula>
    </cfRule>
  </conditionalFormatting>
  <conditionalFormatting sqref="I6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J6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disablePrompts="1" count="2">
    <dataValidation type="textLength" allowBlank="1" showInputMessage="1" showErrorMessage="1" sqref="I37:J38 J61:K61 J30:J31 H35:I35 I89 I115 I123 I60 J33:J35 F35 E37:E38 F38 G37:G38 M21 H38 K62:K158 J1:J4 K1:K60" xr:uid="{F82C7934-D8CB-407A-BFC5-E989DA9962BC}">
      <formula1>10000</formula1>
      <formula2>50000</formula2>
    </dataValidation>
    <dataValidation type="decimal" operator="greaterThanOrEqual" allowBlank="1" showInputMessage="1" showErrorMessage="1" sqref="C30:D31 C33:D34" xr:uid="{78592EA6-40FF-4C26-BE38-5D82E4958F32}">
      <formula1>0</formula1>
    </dataValidation>
  </dataValidations>
  <printOptions horizontalCentered="1"/>
  <pageMargins left="0.23622047244094491" right="0.23622047244094491" top="0.74803149606299213" bottom="0.74803149606299213" header="0.31496062992125984" footer="0.31496062992125984"/>
  <pageSetup paperSize="9" scale="88" fitToHeight="0" orientation="landscape" r:id="rId1"/>
  <headerFooter>
    <oddFooter>&amp;R2025 - Del 3, side &amp;P</oddFooter>
  </headerFooter>
  <rowBreaks count="3" manualBreakCount="3">
    <brk id="40" max="9" man="1"/>
    <brk id="79" max="9" man="1"/>
    <brk id="11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3" t="s">
        <v>11</v>
      </c>
      <c r="B1" s="3" t="s">
        <v>31</v>
      </c>
      <c r="C1" s="3" t="s">
        <v>32</v>
      </c>
      <c r="D1" s="3" t="s">
        <v>33</v>
      </c>
      <c r="E1" s="3" t="s">
        <v>27</v>
      </c>
      <c r="F1" s="3" t="s">
        <v>49</v>
      </c>
      <c r="G1" s="3" t="s">
        <v>50</v>
      </c>
      <c r="H1" s="3" t="s">
        <v>51</v>
      </c>
      <c r="I1" s="3" t="s">
        <v>117</v>
      </c>
      <c r="J1" s="3" t="s">
        <v>118</v>
      </c>
      <c r="K1" s="3" t="s">
        <v>119</v>
      </c>
      <c r="L1" s="3" t="s">
        <v>120</v>
      </c>
      <c r="M1" s="3" t="s">
        <v>121</v>
      </c>
      <c r="N1" s="3" t="s">
        <v>122</v>
      </c>
      <c r="O1" s="3" t="s">
        <v>52</v>
      </c>
      <c r="P1" s="3" t="s">
        <v>12</v>
      </c>
      <c r="Q1" s="3" t="s">
        <v>13</v>
      </c>
      <c r="R1" s="3" t="s">
        <v>14</v>
      </c>
      <c r="S1" s="3" t="s">
        <v>15</v>
      </c>
      <c r="T1" s="3" t="s">
        <v>16</v>
      </c>
      <c r="U1" s="3" t="s">
        <v>17</v>
      </c>
      <c r="V1" s="3" t="s">
        <v>18</v>
      </c>
      <c r="W1" s="3" t="s">
        <v>19</v>
      </c>
      <c r="X1" s="3" t="s">
        <v>20</v>
      </c>
      <c r="Y1" s="3" t="s">
        <v>21</v>
      </c>
      <c r="Z1" s="3" t="s">
        <v>22</v>
      </c>
      <c r="AA1" s="3" t="s">
        <v>30</v>
      </c>
      <c r="AB1" s="3" t="s">
        <v>28</v>
      </c>
      <c r="AC1" s="3" t="s">
        <v>23</v>
      </c>
      <c r="AD1" s="3" t="s">
        <v>24</v>
      </c>
      <c r="AE1" s="3" t="s">
        <v>25</v>
      </c>
    </row>
    <row r="2" spans="1:31" x14ac:dyDescent="0.2">
      <c r="A2" s="3" t="str">
        <f>IF('punkt 3 - Projektøkonomi'!$B$2="","",'punkt 3 - Projektøkonomi'!$B$2)</f>
        <v/>
      </c>
      <c r="B2" s="3" t="e">
        <f>IF('punkt 3 - Projektøkonomi'!#REF!="","",'punkt 3 - Projektøkonomi'!#REF!)</f>
        <v>#REF!</v>
      </c>
      <c r="C2" s="3" t="e">
        <f>IF('punkt 3 - Projektøkonomi'!#REF!="","",'punkt 3 - Projektøkonomi'!#REF!)</f>
        <v>#REF!</v>
      </c>
      <c r="D2" s="3" t="e">
        <f>IF('punkt 3 - Projektøkonomi'!#REF!="","",'punkt 3 - Projektøkonomi'!#REF!)</f>
        <v>#REF!</v>
      </c>
      <c r="E2" s="3" t="str">
        <f>IF('punkt 3 - Projektøkonomi'!$J$14="","",'punkt 3 - Projektøkonomi'!$J$14)</f>
        <v/>
      </c>
      <c r="F2" s="3" t="str">
        <f>IF('punkt 3 - Projektøkonomi'!$J$15="","",'punkt 3 - Projektøkonomi'!$J$15)</f>
        <v/>
      </c>
      <c r="G2" s="3" t="str">
        <f>IF('punkt 3 - Projektøkonomi'!$J$16="","",'punkt 3 - Projektøkonomi'!$J$16)</f>
        <v/>
      </c>
      <c r="H2" s="3" t="str">
        <f>IF('punkt 3 - Projektøkonomi'!$J$17="","",'punkt 3 - Projektøkonomi'!$J$17)</f>
        <v/>
      </c>
      <c r="I2" s="3" t="str">
        <f>IF('punkt 3 - Projektøkonomi'!$J$20="","",'punkt 3 - Projektøkonomi'!$J$20)</f>
        <v/>
      </c>
      <c r="J2" s="3" t="str">
        <f>IF('punkt 3 - Projektøkonomi'!$C$130="","",'punkt 3 - Projektøkonomi'!$C$130)</f>
        <v/>
      </c>
      <c r="K2" s="3">
        <f>IF('punkt 3 - Projektøkonomi'!$I$130="","",'punkt 3 - Projektøkonomi'!$I$130)</f>
        <v>0</v>
      </c>
      <c r="L2" s="3" t="str">
        <f>IF('punkt 3 - Projektøkonomi'!$C$132="","",'punkt 3 - Projektøkonomi'!$C$132)</f>
        <v/>
      </c>
      <c r="M2" s="3">
        <f>IF('punkt 3 - Projektøkonomi'!$I$132="","",'punkt 3 - Projektøkonomi'!$I$132)</f>
        <v>0</v>
      </c>
      <c r="N2" s="3" t="str">
        <f>IF('punkt 3 - Projektøkonomi'!$J$19="","",'punkt 3 - Projektøkonomi'!$J$19)</f>
        <v/>
      </c>
      <c r="O2" s="3" t="str">
        <f>IF('punkt 3 - Projektøkonomi'!$J$18="","",'punkt 3 - Projektøkonomi'!$J$18)</f>
        <v/>
      </c>
      <c r="P2" s="3" t="str">
        <f>IF('punkt 3 - Projektøkonomi'!$J$21="","",'punkt 3 - Projektøkonomi'!$J$21)</f>
        <v/>
      </c>
      <c r="Q2" s="3" t="str">
        <f>IF('punkt 3 - Projektøkonomi'!$A$30="","",'punkt 3 - Projektøkonomi'!$A$30)</f>
        <v/>
      </c>
      <c r="R2" s="3" t="str">
        <f>IF('punkt 3 - Projektøkonomi'!$A$31="","",'punkt 3 - Projektøkonomi'!$A$31)</f>
        <v/>
      </c>
      <c r="S2" s="3" t="str">
        <f>IF(S1=S1,"","")</f>
        <v/>
      </c>
      <c r="T2" s="3" t="str">
        <f>IF('punkt 3 - Projektøkonomi'!$A$33="","",'punkt 3 - Projektøkonomi'!$A$33)</f>
        <v/>
      </c>
      <c r="U2" s="3" t="str">
        <f>IF('punkt 3 - Projektøkonomi'!$A$34="","",'punkt 3 - Projektøkonomi'!$A$34)</f>
        <v/>
      </c>
      <c r="V2" s="3" t="str">
        <f>IF('punkt 3 - Projektøkonomi'!$D$30="","",'punkt 3 - Projektøkonomi'!$D$30)</f>
        <v/>
      </c>
      <c r="W2" s="3" t="str">
        <f>IF('punkt 3 - Projektøkonomi'!$D$31="","",'punkt 3 - Projektøkonomi'!$D$31)</f>
        <v/>
      </c>
      <c r="X2" s="3" t="str">
        <f>IF(X1=X1,"","")</f>
        <v/>
      </c>
      <c r="Y2" s="3" t="str">
        <f>IF('punkt 3 - Projektøkonomi'!$D$33="","",'punkt 3 - Projektøkonomi'!$D$33)</f>
        <v/>
      </c>
      <c r="Z2" s="3" t="str">
        <f>IF('punkt 3 - Projektøkonomi'!$D$34="","",'punkt 3 - Projektøkonomi'!$D$34)</f>
        <v/>
      </c>
      <c r="AA2" s="3" t="str">
        <f>IF('punkt 3 - Projektøkonomi'!$E$27="","",'punkt 3 - Projektøkonomi'!$E$27)</f>
        <v/>
      </c>
      <c r="AB2" s="3" t="e">
        <f>IF('punkt 3 - Projektøkonomi'!#REF!="","",'punkt 3 - Projektøkonomi'!#REF!)</f>
        <v>#REF!</v>
      </c>
      <c r="AC2" s="3" t="e">
        <f>IF('punkt 3 - Projektøkonomi'!#REF!="","",'punkt 3 - Projektøkonomi'!#REF!)</f>
        <v>#REF!</v>
      </c>
      <c r="AD2" s="3" t="e">
        <f>IF('punkt 3 - Projektøkonomi'!#REF!="","",'punkt 3 - Projektøkonomi'!#REF!)</f>
        <v>#REF!</v>
      </c>
      <c r="AE2" s="3" t="str">
        <f>IF('punkt 3 - Projektøkonomi'!$I$40="","",'punkt 3 - Projektøkonomi'!$I$40)</f>
        <v/>
      </c>
    </row>
    <row r="3" spans="1:31" x14ac:dyDescent="0.2">
      <c r="N3" s="23"/>
    </row>
    <row r="6" spans="1:31" x14ac:dyDescent="0.2">
      <c r="A6" s="3"/>
      <c r="B6" s="3"/>
      <c r="C6" s="3"/>
      <c r="D6" s="3"/>
    </row>
    <row r="7" spans="1:31" x14ac:dyDescent="0.2">
      <c r="A7" s="3"/>
      <c r="B7" s="3"/>
      <c r="C7" s="3"/>
      <c r="D7" s="3"/>
    </row>
    <row r="8" spans="1:31" x14ac:dyDescent="0.2">
      <c r="A8" s="3"/>
      <c r="B8" s="3"/>
      <c r="C8" s="3"/>
      <c r="D8" s="3"/>
    </row>
    <row r="9" spans="1:31" x14ac:dyDescent="0.2">
      <c r="A9" s="3"/>
      <c r="B9" s="3"/>
      <c r="C9" s="3"/>
      <c r="D9" s="3"/>
    </row>
    <row r="10" spans="1:31" x14ac:dyDescent="0.2">
      <c r="A10" s="3"/>
      <c r="B10" s="3"/>
      <c r="C10" s="3"/>
      <c r="D10" s="3"/>
    </row>
    <row r="11" spans="1:31" x14ac:dyDescent="0.2">
      <c r="A11" s="3"/>
      <c r="B11" s="3"/>
      <c r="C11" s="3"/>
      <c r="D11" s="3"/>
    </row>
    <row r="12" spans="1:31" x14ac:dyDescent="0.2">
      <c r="A12" s="3"/>
      <c r="B12" s="3"/>
      <c r="C12" s="3"/>
      <c r="D12" s="3"/>
    </row>
    <row r="13" spans="1:31" x14ac:dyDescent="0.2">
      <c r="A13" s="3"/>
      <c r="B13" s="3"/>
      <c r="C13" s="3"/>
      <c r="D13" s="3"/>
    </row>
    <row r="14" spans="1:31" x14ac:dyDescent="0.2">
      <c r="A14" s="3"/>
      <c r="B14" s="3"/>
      <c r="C14" s="3"/>
      <c r="D14" s="3"/>
    </row>
    <row r="15" spans="1:31" x14ac:dyDescent="0.2">
      <c r="A15" s="3"/>
      <c r="B15" s="3"/>
      <c r="C15" s="3"/>
      <c r="D15" s="3"/>
    </row>
    <row r="16" spans="1:31"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5" spans="1:4" x14ac:dyDescent="0.2">
      <c r="A25" s="3"/>
      <c r="B25" s="3"/>
      <c r="C25" s="3"/>
      <c r="D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2026-05-05T08:15:24Z</cp:lastPrinted>
  <dcterms:created xsi:type="dcterms:W3CDTF">2012-01-05T13:41:42Z</dcterms:created>
  <dcterms:modified xsi:type="dcterms:W3CDTF">2026-05-05T08:26:21Z</dcterms:modified>
</cp:coreProperties>
</file>