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enne_projektmappe"/>
  <mc:AlternateContent xmlns:mc="http://schemas.openxmlformats.org/markup-compatibility/2006">
    <mc:Choice Requires="x15">
      <x15ac:absPath xmlns:x15ac="http://schemas.microsoft.com/office/spreadsheetml/2010/11/ac" url="M:\MAF Skemaer og vejledninger\"/>
    </mc:Choice>
  </mc:AlternateContent>
  <xr:revisionPtr revIDLastSave="0" documentId="8_{5DC6956A-9048-4A6B-AC29-32330D5086D5}" xr6:coauthVersionLast="47" xr6:coauthVersionMax="47" xr10:uidLastSave="{00000000-0000-0000-0000-000000000000}"/>
  <bookViews>
    <workbookView xWindow="-120" yWindow="-120" windowWidth="29040" windowHeight="15720"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<sst xmlns="http://schemas.openxmlformats.org/spreadsheetml/2006/main" count="167" uniqueCount="126">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</sst>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3" fontId="10" fillId="0" borderId="7" xfId="0" applyNumberFormat="1" applyFont="1" applyBorder="1"/>
    <xf numFmtId="3" fontId="10" fillId="0" borderId="11" xfId="0" applyNumberFormat="1" applyFont="1" applyBorder="1"/>
    <xf numFmtId="3" fontId="16" fillId="2" borderId="19" xfId="0" applyNumberFormat="1" applyFont="1" applyFill="1" applyBorder="1"/>
    <xf numFmtId="0" fontId="16" fillId="2" borderId="19" xfId="0" applyFont="1" applyFill="1" applyBorder="1"/>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49" fontId="10" fillId="3" borderId="3" xfId="0" applyNumberFormat="1" applyFont="1" applyFill="1" applyBorder="1" applyAlignment="1">
      <alignment horizontal="center"/>
    </xf>
    <xf numFmtId="0" fontId="25" fillId="0" borderId="0" xfId="0" applyFont="1" applyAlignment="1">
      <alignment horizontal="left" wrapText="1"/>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3" fontId="16" fillId="2" borderId="19" xfId="0" applyNumberFormat="1" applyFont="1" applyFill="1" applyBorder="1" applyAlignment="1">
      <alignment horizontal="right"/>
    </xf>
    <xf numFmtId="3" fontId="10" fillId="2" borderId="7" xfId="0" applyNumberFormat="1" applyFont="1" applyFill="1" applyBorder="1"/>
    <xf numFmtId="3" fontId="10" fillId="2" borderId="11" xfId="0" applyNumberFormat="1" applyFont="1" applyFill="1" applyBorder="1"/>
    <xf numFmtId="0" fontId="0" fillId="0" borderId="3" xfId="0" applyBorder="1" applyAlignment="1" applyProtection="1">
      <alignment horizontal="left" vertical="top"/>
      <protection locked="0"/>
    </xf>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9" fontId="14" fillId="2" borderId="6" xfId="1" applyFont="1" applyFill="1" applyBorder="1" applyAlignment="1">
      <alignment horizontal="right"/>
    </xf>
    <xf numFmtId="9" fontId="14" fillId="2" borderId="10" xfId="1" applyFont="1" applyFill="1" applyBorder="1" applyAlignment="1">
      <alignment horizontal="right"/>
    </xf>
    <xf numFmtId="0" fontId="16" fillId="3" borderId="14" xfId="0" applyFont="1" applyFill="1" applyBorder="1" applyAlignment="1">
      <alignment horizontal="center" vertical="center"/>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3" borderId="3" xfId="0" applyFont="1" applyFill="1" applyBorder="1" applyAlignment="1">
      <alignment horizontal="center"/>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xf>
    <xf numFmtId="0" fontId="14" fillId="3" borderId="6"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9" fillId="0" borderId="7" xfId="0" applyFont="1" applyBorder="1" applyAlignment="1" applyProtection="1">
      <alignment horizontal="left" wrapText="1"/>
      <protection locked="0"/>
    </xf>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zoomScaleNormal="100" zoomScaleSheetLayoutView="100" workbookViewId="0">
      <selection activeCell="A2" sqref="A2"/>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70" t="s">
        <v>112</v>
      </c>
    </row>
    <row r="4" spans="1:13" ht="6" customHeight="1" thickTop="1" x14ac:dyDescent="0.2">
      <c r="B4" s="99"/>
      <c r="C4" s="99"/>
      <c r="D4" s="99"/>
      <c r="E4" s="99"/>
      <c r="F4" s="99"/>
      <c r="G4" s="99"/>
      <c r="H4" s="99"/>
      <c r="I4" s="99"/>
      <c r="J4" s="99"/>
      <c r="K4" s="197"/>
      <c r="M4" s="370"/>
    </row>
    <row r="5" spans="1:13" ht="12.75" x14ac:dyDescent="0.2">
      <c r="A5" s="101" t="s">
        <v>35</v>
      </c>
      <c r="B5" s="331" t="s">
        <v>82</v>
      </c>
      <c r="C5" s="331"/>
      <c r="D5" s="331"/>
      <c r="E5" s="331"/>
      <c r="F5" s="331"/>
      <c r="G5" s="331"/>
      <c r="H5" s="331"/>
      <c r="I5" s="331"/>
      <c r="J5" s="331"/>
      <c r="K5" s="197"/>
      <c r="M5" s="370"/>
    </row>
    <row r="6" spans="1:13" ht="12.75" x14ac:dyDescent="0.2">
      <c r="A6" s="99"/>
      <c r="B6" s="99"/>
      <c r="C6" s="99"/>
      <c r="D6" s="99"/>
      <c r="E6" s="99"/>
      <c r="F6" s="99"/>
      <c r="G6" s="99"/>
      <c r="H6" s="99"/>
      <c r="I6" s="99"/>
      <c r="J6" s="99"/>
      <c r="K6" s="197"/>
      <c r="M6" s="370"/>
    </row>
    <row r="7" spans="1:13" ht="12.75" x14ac:dyDescent="0.2">
      <c r="A7" s="101" t="s">
        <v>36</v>
      </c>
      <c r="B7" s="331" t="s">
        <v>83</v>
      </c>
      <c r="C7" s="331"/>
      <c r="D7" s="331"/>
      <c r="E7" s="331"/>
      <c r="F7" s="331"/>
      <c r="G7" s="331"/>
      <c r="H7" s="331"/>
      <c r="I7" s="331"/>
      <c r="J7" s="331"/>
      <c r="K7" s="197"/>
      <c r="M7" s="370"/>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58" t="s">
        <v>17</v>
      </c>
      <c r="G11" s="310"/>
      <c r="H11" s="310" t="s">
        <v>20</v>
      </c>
      <c r="I11" s="344"/>
      <c r="J11" s="304" t="s">
        <v>28</v>
      </c>
      <c r="K11" s="199"/>
      <c r="L11" s="192"/>
      <c r="M11" s="273" t="s">
        <v>100</v>
      </c>
    </row>
    <row r="12" spans="1:13" ht="12" customHeight="1" x14ac:dyDescent="0.2">
      <c r="A12" s="22"/>
      <c r="B12" s="23"/>
      <c r="C12" s="23"/>
      <c r="D12" s="24"/>
      <c r="E12" s="24"/>
      <c r="F12" s="359" t="s">
        <v>0</v>
      </c>
      <c r="G12" s="347"/>
      <c r="H12" s="347" t="s">
        <v>0</v>
      </c>
      <c r="I12" s="348"/>
      <c r="J12" s="357"/>
      <c r="K12" s="199"/>
      <c r="L12" s="193"/>
      <c r="M12" s="274" t="s">
        <v>84</v>
      </c>
    </row>
    <row r="13" spans="1:13" ht="40.5" customHeight="1" x14ac:dyDescent="0.2">
      <c r="A13" s="25" t="s">
        <v>7</v>
      </c>
      <c r="B13" s="11" t="s">
        <v>10</v>
      </c>
      <c r="C13" s="11" t="s">
        <v>27</v>
      </c>
      <c r="D13" s="15" t="s">
        <v>11</v>
      </c>
      <c r="E13" s="11" t="s">
        <v>26</v>
      </c>
      <c r="F13" s="360" t="s">
        <v>19</v>
      </c>
      <c r="G13" s="361"/>
      <c r="H13" s="349" t="s">
        <v>21</v>
      </c>
      <c r="I13" s="350"/>
      <c r="J13" s="303" t="s">
        <v>123</v>
      </c>
      <c r="K13" s="200"/>
      <c r="L13" s="193"/>
      <c r="M13" s="17"/>
    </row>
    <row r="14" spans="1:13" ht="12.75" x14ac:dyDescent="0.2">
      <c r="A14" s="93"/>
      <c r="B14" s="26"/>
      <c r="C14" s="27"/>
      <c r="D14" s="28"/>
      <c r="E14" s="29" t="str">
        <f>IF(D14&lt;&gt;"",ROUND(C14*(1+D14/100),0),"")</f>
        <v/>
      </c>
      <c r="F14" s="334" t="str">
        <f>IF(B14&lt;&gt;"",ROUND((+B14*C14)/1000,0),"")</f>
        <v/>
      </c>
      <c r="G14" s="335"/>
      <c r="H14" s="351"/>
      <c r="I14" s="352"/>
      <c r="J14" s="30"/>
      <c r="K14" s="201"/>
      <c r="L14" s="9"/>
      <c r="M14" s="276" t="s">
        <v>113</v>
      </c>
    </row>
    <row r="15" spans="1:13" x14ac:dyDescent="0.2">
      <c r="A15" s="16"/>
      <c r="B15" s="26"/>
      <c r="C15" s="27"/>
      <c r="D15" s="28"/>
      <c r="E15" s="29" t="str">
        <f>IF(D15&lt;&gt;"",ROUND(C15*(1+D15/100),0),"")</f>
        <v/>
      </c>
      <c r="F15" s="334" t="str">
        <f>IF(B15&lt;&gt;"",ROUND((+B15*C15)/1000,0),"")</f>
        <v/>
      </c>
      <c r="G15" s="335"/>
      <c r="H15" s="351"/>
      <c r="I15" s="352"/>
      <c r="J15" s="30"/>
      <c r="K15" s="201"/>
      <c r="L15" s="9"/>
      <c r="M15" s="130"/>
    </row>
    <row r="16" spans="1:13" ht="12.75" x14ac:dyDescent="0.2">
      <c r="A16" s="31"/>
      <c r="B16" s="26"/>
      <c r="C16" s="27"/>
      <c r="D16" s="28"/>
      <c r="E16" s="29" t="str">
        <f t="shared" ref="E16:E19" si="0">IF(D16&lt;&gt;"",ROUND(C16*(1+D16/100),0),"")</f>
        <v/>
      </c>
      <c r="F16" s="334" t="str">
        <f t="shared" ref="F16:F19" si="1">IF(B16&lt;&gt;"",ROUND((+B16*C16)/1000,0),"")</f>
        <v/>
      </c>
      <c r="G16" s="335"/>
      <c r="H16" s="351"/>
      <c r="I16" s="352"/>
      <c r="J16" s="30"/>
      <c r="K16" s="201"/>
      <c r="L16" s="9"/>
      <c r="M16" s="277" t="s">
        <v>77</v>
      </c>
    </row>
    <row r="17" spans="1:13" x14ac:dyDescent="0.2">
      <c r="A17" s="16"/>
      <c r="B17" s="26"/>
      <c r="C17" s="27"/>
      <c r="D17" s="28"/>
      <c r="E17" s="29" t="str">
        <f t="shared" si="0"/>
        <v/>
      </c>
      <c r="F17" s="334" t="str">
        <f t="shared" si="1"/>
        <v/>
      </c>
      <c r="G17" s="335"/>
      <c r="H17" s="351"/>
      <c r="I17" s="352"/>
      <c r="J17" s="30"/>
      <c r="K17" s="201"/>
      <c r="L17" s="9"/>
      <c r="M17" s="274"/>
    </row>
    <row r="18" spans="1:13" x14ac:dyDescent="0.2">
      <c r="A18" s="16"/>
      <c r="B18" s="26"/>
      <c r="C18" s="27"/>
      <c r="D18" s="28"/>
      <c r="E18" s="29" t="str">
        <f t="shared" ref="E18" si="2">IF(D18&lt;&gt;"",ROUND(C18*(1+D18/100),0),"")</f>
        <v/>
      </c>
      <c r="F18" s="334" t="str">
        <f t="shared" ref="F18" si="3">IF(B18&lt;&gt;"",ROUND((+B18*C18)/1000,0),"")</f>
        <v/>
      </c>
      <c r="G18" s="335"/>
      <c r="H18" s="351"/>
      <c r="I18" s="352"/>
      <c r="J18" s="30"/>
      <c r="K18" s="201"/>
      <c r="L18" s="9"/>
      <c r="M18" s="278"/>
    </row>
    <row r="19" spans="1:13" x14ac:dyDescent="0.2">
      <c r="A19" s="16"/>
      <c r="B19" s="26"/>
      <c r="C19" s="27"/>
      <c r="D19" s="28"/>
      <c r="E19" s="29" t="str">
        <f t="shared" si="0"/>
        <v/>
      </c>
      <c r="F19" s="334" t="str">
        <f t="shared" si="1"/>
        <v/>
      </c>
      <c r="G19" s="335"/>
      <c r="H19" s="351"/>
      <c r="I19" s="352"/>
      <c r="J19" s="30"/>
      <c r="K19" s="201"/>
      <c r="L19" s="9"/>
      <c r="M19" s="279" t="s">
        <v>18</v>
      </c>
    </row>
    <row r="20" spans="1:13" x14ac:dyDescent="0.2">
      <c r="A20" s="41" t="s">
        <v>13</v>
      </c>
      <c r="B20" s="32"/>
      <c r="C20" s="32"/>
      <c r="D20" s="32"/>
      <c r="E20" s="33"/>
      <c r="F20" s="334">
        <f>SUM(F14:F19)</f>
        <v>0</v>
      </c>
      <c r="G20" s="335"/>
      <c r="H20" s="334">
        <f>SUM(H14:H19)</f>
        <v>0</v>
      </c>
      <c r="I20" s="335"/>
      <c r="J20" s="30" t="str">
        <f>IFERROR(($F20-$H20)/$H$29,"")</f>
        <v/>
      </c>
      <c r="K20" s="201"/>
      <c r="L20" s="9"/>
      <c r="M20" s="274"/>
    </row>
    <row r="21" spans="1:13" ht="12.75" x14ac:dyDescent="0.2">
      <c r="A21" s="34" t="s">
        <v>5</v>
      </c>
      <c r="B21" s="32"/>
      <c r="C21" s="32"/>
      <c r="D21" s="35"/>
      <c r="E21" s="36"/>
      <c r="F21" s="338">
        <f>+F89</f>
        <v>0</v>
      </c>
      <c r="G21" s="339"/>
      <c r="H21" s="338">
        <f>+H89</f>
        <v>0</v>
      </c>
      <c r="I21" s="339"/>
      <c r="J21" s="30" t="str">
        <f t="shared" ref="J21:J29" si="4">IFERROR(($F21-$H21)/$H$29,"")</f>
        <v/>
      </c>
      <c r="K21" s="201"/>
      <c r="L21" s="194"/>
      <c r="M21" s="280" t="s">
        <v>81</v>
      </c>
    </row>
    <row r="22" spans="1:13" ht="12.75" x14ac:dyDescent="0.2">
      <c r="A22" s="229" t="s">
        <v>75</v>
      </c>
      <c r="B22" s="32"/>
      <c r="C22" s="32"/>
      <c r="D22" s="35"/>
      <c r="E22" s="36"/>
      <c r="F22" s="334">
        <f>+F99</f>
        <v>0</v>
      </c>
      <c r="G22" s="335"/>
      <c r="H22" s="334">
        <f>+H99</f>
        <v>0</v>
      </c>
      <c r="I22" s="335"/>
      <c r="J22" s="30" t="str">
        <f>IFERROR(($F22-$H22)/$H$29,"")</f>
        <v/>
      </c>
      <c r="K22" s="201"/>
      <c r="L22" s="9"/>
      <c r="M22" s="280" t="s">
        <v>87</v>
      </c>
    </row>
    <row r="23" spans="1:13" ht="12.75" x14ac:dyDescent="0.2">
      <c r="A23" s="34" t="s">
        <v>8</v>
      </c>
      <c r="B23" s="32"/>
      <c r="C23" s="32"/>
      <c r="D23" s="35"/>
      <c r="E23" s="36"/>
      <c r="F23" s="338">
        <f>+F114</f>
        <v>0</v>
      </c>
      <c r="G23" s="339"/>
      <c r="H23" s="338">
        <f>+H114</f>
        <v>0</v>
      </c>
      <c r="I23" s="339"/>
      <c r="J23" s="30" t="str">
        <f t="shared" si="4"/>
        <v/>
      </c>
      <c r="K23" s="201"/>
      <c r="L23" s="194"/>
      <c r="M23" s="280" t="s">
        <v>88</v>
      </c>
    </row>
    <row r="24" spans="1:13" x14ac:dyDescent="0.2">
      <c r="A24" s="37" t="s">
        <v>14</v>
      </c>
      <c r="B24" s="38"/>
      <c r="C24" s="38"/>
      <c r="D24" s="39"/>
      <c r="E24" s="40"/>
      <c r="F24" s="336">
        <f>ROUND(SUM(F20:F23),0)</f>
        <v>0</v>
      </c>
      <c r="G24" s="337"/>
      <c r="H24" s="336">
        <f>ROUND(SUM(H20:H23),0)</f>
        <v>0</v>
      </c>
      <c r="I24" s="337"/>
      <c r="J24" s="30" t="str">
        <f t="shared" si="4"/>
        <v/>
      </c>
      <c r="K24" s="201"/>
      <c r="L24" s="10"/>
      <c r="M24" s="275"/>
    </row>
    <row r="25" spans="1:13" x14ac:dyDescent="0.2">
      <c r="A25" s="362" t="s">
        <v>29</v>
      </c>
      <c r="B25" s="363"/>
      <c r="C25" s="363"/>
      <c r="D25" s="35"/>
      <c r="E25" s="36"/>
      <c r="F25" s="334" t="str">
        <f>IF(SUM(D14:D19)&lt;&gt;0,ROUND((SUMPRODUCT(B14:B19,E14:E19)-SUMPRODUCT(B14:B19,C14:C19))/1000,0),"")</f>
        <v/>
      </c>
      <c r="G25" s="335"/>
      <c r="H25" s="351"/>
      <c r="I25" s="352"/>
      <c r="J25" s="30" t="str">
        <f t="shared" si="4"/>
        <v/>
      </c>
      <c r="K25" s="201"/>
      <c r="L25" s="9"/>
      <c r="M25" s="278" t="s">
        <v>62</v>
      </c>
    </row>
    <row r="26" spans="1:13" x14ac:dyDescent="0.2">
      <c r="A26" s="34" t="s">
        <v>30</v>
      </c>
      <c r="B26" s="32"/>
      <c r="C26" s="32"/>
      <c r="D26" s="77"/>
      <c r="E26" s="42" t="s">
        <v>9</v>
      </c>
      <c r="F26" s="334" t="str">
        <f>IF(D26&lt;&gt;"",ROUND((SUM(F20:F23)-F28)*(1+D26/100)-(SUM(F20:F23)-F28),0),"")</f>
        <v/>
      </c>
      <c r="G26" s="335"/>
      <c r="H26" s="351"/>
      <c r="I26" s="352"/>
      <c r="J26" s="30" t="str">
        <f t="shared" si="4"/>
        <v/>
      </c>
      <c r="K26" s="201"/>
      <c r="L26" s="9"/>
      <c r="M26" s="278" t="s">
        <v>61</v>
      </c>
    </row>
    <row r="27" spans="1:13" x14ac:dyDescent="0.2">
      <c r="A27" s="43" t="s">
        <v>15</v>
      </c>
      <c r="B27" s="44"/>
      <c r="C27" s="44"/>
      <c r="D27" s="45"/>
      <c r="E27" s="46"/>
      <c r="F27" s="336">
        <f>IFERROR(ROUND(+F24+F25+F26,0),IFERROR(ROUND(F24+F25,0),IFERROR(F24+F26,F24)))</f>
        <v>0</v>
      </c>
      <c r="G27" s="337"/>
      <c r="H27" s="336">
        <f>IFERROR(ROUND(+H24+H25+H26,0),IFERROR(ROUND(H24+H25,0),IFERROR(H24+H26,H24)))</f>
        <v>0</v>
      </c>
      <c r="I27" s="337"/>
      <c r="J27" s="30" t="str">
        <f t="shared" si="4"/>
        <v/>
      </c>
      <c r="K27" s="201"/>
      <c r="L27" s="10"/>
      <c r="M27" s="274" t="s">
        <v>114</v>
      </c>
    </row>
    <row r="28" spans="1:13" ht="12.75" x14ac:dyDescent="0.2">
      <c r="A28" s="25" t="s">
        <v>6</v>
      </c>
      <c r="B28" s="47"/>
      <c r="C28" s="47"/>
      <c r="D28" s="48"/>
      <c r="E28" s="49"/>
      <c r="F28" s="338">
        <f>+F123</f>
        <v>0</v>
      </c>
      <c r="G28" s="339"/>
      <c r="H28" s="338">
        <f>+H123</f>
        <v>0</v>
      </c>
      <c r="I28" s="339"/>
      <c r="J28" s="30" t="str">
        <f t="shared" si="4"/>
        <v/>
      </c>
      <c r="K28" s="201"/>
      <c r="L28" s="194"/>
      <c r="M28" s="280" t="s">
        <v>85</v>
      </c>
    </row>
    <row r="29" spans="1:13" ht="12.75" thickBot="1" x14ac:dyDescent="0.25">
      <c r="A29" s="50" t="s">
        <v>1</v>
      </c>
      <c r="B29" s="51"/>
      <c r="C29" s="51"/>
      <c r="D29" s="52"/>
      <c r="E29" s="53"/>
      <c r="F29" s="340">
        <f>ROUND(+F27-F28,0)</f>
        <v>0</v>
      </c>
      <c r="G29" s="341"/>
      <c r="H29" s="340">
        <f>ROUND(+H27-H28,0)</f>
        <v>0</v>
      </c>
      <c r="I29" s="341"/>
      <c r="J29" s="79" t="str">
        <f t="shared" si="4"/>
        <v/>
      </c>
      <c r="K29" s="202"/>
      <c r="L29" s="10"/>
    </row>
    <row r="30" spans="1:13" ht="21" customHeight="1" x14ac:dyDescent="0.2">
      <c r="A30" s="55" t="s">
        <v>12</v>
      </c>
      <c r="B30" s="56"/>
      <c r="C30" s="56"/>
      <c r="D30" s="57"/>
      <c r="E30" s="58"/>
      <c r="F30" s="342" t="str">
        <f>IFERROR((F25+F26)/F29,IFERROR(F25/F29,IFERROR(F26/F29,"")))</f>
        <v/>
      </c>
      <c r="G30" s="343"/>
      <c r="H30" s="342" t="str">
        <f>IFERROR((H25+H26)/H29,IFERROR(H25/H29,IFERROR(H26/H29,"")))</f>
        <v/>
      </c>
      <c r="I30" s="343"/>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58" t="s">
        <v>17</v>
      </c>
      <c r="G33" s="344"/>
      <c r="H33" s="310" t="s">
        <v>20</v>
      </c>
      <c r="I33" s="344"/>
      <c r="J33" s="78" t="s">
        <v>22</v>
      </c>
      <c r="K33" s="205"/>
      <c r="L33" s="192"/>
    </row>
    <row r="34" spans="1:13" x14ac:dyDescent="0.2">
      <c r="A34" s="61"/>
      <c r="B34" s="62"/>
      <c r="C34" s="23"/>
      <c r="D34" s="23"/>
      <c r="E34" s="24"/>
      <c r="F34" s="355" t="s">
        <v>0</v>
      </c>
      <c r="G34" s="356"/>
      <c r="H34" s="355" t="s">
        <v>0</v>
      </c>
      <c r="I34" s="356"/>
      <c r="J34" s="12" t="s">
        <v>23</v>
      </c>
      <c r="K34" s="206"/>
      <c r="L34" s="195"/>
    </row>
    <row r="35" spans="1:13" x14ac:dyDescent="0.2">
      <c r="A35" s="63"/>
      <c r="B35" s="64"/>
      <c r="C35" s="65"/>
      <c r="D35" s="65"/>
      <c r="E35" s="66"/>
      <c r="F35" s="353" t="s">
        <v>19</v>
      </c>
      <c r="G35" s="354"/>
      <c r="H35" s="353" t="s">
        <v>24</v>
      </c>
      <c r="I35" s="354"/>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12" t="s">
        <v>111</v>
      </c>
    </row>
    <row r="37" spans="1:13" x14ac:dyDescent="0.2">
      <c r="A37" s="34" t="s">
        <v>2</v>
      </c>
      <c r="B37" s="32"/>
      <c r="C37" s="68"/>
      <c r="D37" s="68"/>
      <c r="E37" s="67"/>
      <c r="F37" s="1" t="str">
        <f>IF(G37="","",+G37/$G$45)</f>
        <v/>
      </c>
      <c r="G37" s="3"/>
      <c r="H37" s="1" t="str">
        <f>IF(I37="","",+I37/$I$45)</f>
        <v/>
      </c>
      <c r="I37" s="3"/>
      <c r="J37" s="92" t="str">
        <f>IF(G37="",IF(I37="","",G37-I37),G37-I37)</f>
        <v/>
      </c>
      <c r="K37" s="207"/>
      <c r="L37" s="194"/>
      <c r="M37" s="312"/>
    </row>
    <row r="38" spans="1:13" x14ac:dyDescent="0.2">
      <c r="A38" s="34" t="s">
        <v>4</v>
      </c>
      <c r="B38" s="32"/>
      <c r="C38" s="4"/>
      <c r="D38" s="4"/>
      <c r="E38" s="4"/>
      <c r="F38" s="4"/>
      <c r="G38" s="5"/>
      <c r="H38" s="4"/>
      <c r="I38" s="5"/>
      <c r="J38" s="98"/>
      <c r="K38" s="208"/>
      <c r="L38" s="9"/>
      <c r="M38" s="268"/>
    </row>
    <row r="39" spans="1:13" x14ac:dyDescent="0.2">
      <c r="A39" s="345"/>
      <c r="B39" s="346"/>
      <c r="C39" s="346"/>
      <c r="D39" s="346"/>
      <c r="E39" s="76"/>
      <c r="F39" s="1" t="str">
        <f>IF(G39="","",+G39/$G$45)</f>
        <v/>
      </c>
      <c r="G39" s="3"/>
      <c r="H39" s="1" t="str">
        <f>IF(I39="","",+I39/$I$45)</f>
        <v/>
      </c>
      <c r="I39" s="3"/>
      <c r="J39" s="92" t="str">
        <f>IF(G39="",IF(I39="","",G39-I39),G39-I39)</f>
        <v/>
      </c>
      <c r="K39" s="207"/>
      <c r="L39" s="194"/>
      <c r="M39" s="17"/>
    </row>
    <row r="40" spans="1:13" x14ac:dyDescent="0.2">
      <c r="A40" s="345"/>
      <c r="B40" s="346"/>
      <c r="C40" s="346"/>
      <c r="D40" s="346"/>
      <c r="E40" s="76"/>
      <c r="F40" s="1" t="str">
        <f>IF(G40="","",+G40/$G$45)</f>
        <v/>
      </c>
      <c r="G40" s="3"/>
      <c r="H40" s="1" t="str">
        <f>IF(I40="","",+I40/$I$45)</f>
        <v/>
      </c>
      <c r="I40" s="3"/>
      <c r="J40" s="92" t="str">
        <f>IF(G40="",IF(I40="","",G40-I40),G40-I40)</f>
        <v/>
      </c>
      <c r="K40" s="207"/>
      <c r="L40" s="194"/>
      <c r="M40" s="133"/>
    </row>
    <row r="41" spans="1:13" ht="12.75" x14ac:dyDescent="0.2">
      <c r="A41" s="345"/>
      <c r="B41" s="346"/>
      <c r="C41" s="346"/>
      <c r="D41" s="346"/>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32"/>
      <c r="B43" s="333"/>
      <c r="C43" s="333"/>
      <c r="D43" s="333"/>
      <c r="E43" s="83"/>
      <c r="F43" s="1" t="str">
        <f>IF(G43="","",+G43/$G$45)</f>
        <v/>
      </c>
      <c r="G43" s="3"/>
      <c r="H43" s="1" t="str">
        <f>IF(I43="","",+I43/$I$45)</f>
        <v/>
      </c>
      <c r="I43" s="3"/>
      <c r="J43" s="92" t="str">
        <f>IF(G43="",IF(I43="","",G43-I43),G43-I43)</f>
        <v/>
      </c>
      <c r="K43" s="207"/>
      <c r="L43" s="194"/>
      <c r="M43" s="282" t="s">
        <v>101</v>
      </c>
    </row>
    <row r="44" spans="1:13" x14ac:dyDescent="0.2">
      <c r="A44" s="332"/>
      <c r="B44" s="333"/>
      <c r="C44" s="333"/>
      <c r="D44" s="333"/>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15" t="s">
        <v>124</v>
      </c>
      <c r="B61" s="316"/>
      <c r="C61" s="316"/>
      <c r="D61" s="316"/>
      <c r="E61" s="316"/>
      <c r="F61" s="316"/>
      <c r="G61" s="316"/>
      <c r="H61" s="316"/>
      <c r="I61" s="316"/>
      <c r="J61" s="317"/>
      <c r="K61" s="254"/>
      <c r="M61" s="300" t="s">
        <v>115</v>
      </c>
    </row>
    <row r="62" spans="1:13" s="255" customFormat="1" ht="12.75" x14ac:dyDescent="0.2">
      <c r="A62" s="374"/>
      <c r="B62" s="375"/>
      <c r="C62" s="375"/>
      <c r="D62" s="375"/>
      <c r="E62" s="375"/>
      <c r="F62" s="375"/>
      <c r="G62" s="375"/>
      <c r="H62" s="375"/>
      <c r="I62" s="375"/>
      <c r="J62" s="376"/>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71"/>
      <c r="B65" s="372"/>
      <c r="C65" s="372"/>
      <c r="D65" s="372"/>
      <c r="E65" s="372"/>
      <c r="F65" s="372"/>
      <c r="G65" s="372"/>
      <c r="H65" s="372"/>
      <c r="I65" s="372"/>
      <c r="J65" s="373"/>
      <c r="K65" s="259"/>
      <c r="L65" s="196"/>
      <c r="M65" s="314"/>
    </row>
    <row r="66" spans="1:13" ht="12.75" x14ac:dyDescent="0.2">
      <c r="A66" s="297"/>
      <c r="B66" s="298"/>
      <c r="C66" s="298"/>
      <c r="D66" s="298"/>
      <c r="E66" s="298"/>
      <c r="F66" s="298"/>
      <c r="G66" s="298"/>
      <c r="H66" s="298"/>
      <c r="I66" s="298"/>
      <c r="J66" s="299"/>
      <c r="K66" s="213"/>
      <c r="L66" s="196"/>
      <c r="M66" s="314"/>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12" t="s">
        <v>103</v>
      </c>
    </row>
    <row r="69" spans="1:13" ht="12.75" x14ac:dyDescent="0.2">
      <c r="A69" s="313" t="s">
        <v>108</v>
      </c>
      <c r="B69" s="313"/>
      <c r="C69" s="313"/>
      <c r="D69" s="313"/>
      <c r="E69" s="313"/>
      <c r="F69" s="313"/>
      <c r="G69" s="313"/>
      <c r="H69" s="313"/>
      <c r="I69" s="313"/>
      <c r="J69" s="313"/>
      <c r="K69" s="214"/>
      <c r="L69" s="191"/>
      <c r="M69" s="312"/>
    </row>
    <row r="70" spans="1:13" ht="12.75" x14ac:dyDescent="0.2">
      <c r="A70" s="269"/>
      <c r="B70" s="96"/>
      <c r="C70" s="96"/>
      <c r="D70" s="96"/>
      <c r="E70" s="96"/>
      <c r="F70" s="96"/>
      <c r="G70" s="96"/>
      <c r="H70" s="96"/>
      <c r="I70" s="96"/>
      <c r="J70" s="96"/>
      <c r="K70" s="214"/>
      <c r="L70" s="191"/>
      <c r="M70" s="134"/>
    </row>
    <row r="71" spans="1:13" s="141" customFormat="1" x14ac:dyDescent="0.2">
      <c r="A71" s="322" t="s">
        <v>92</v>
      </c>
      <c r="B71" s="323"/>
      <c r="C71" s="323"/>
      <c r="D71" s="323"/>
      <c r="E71" s="323"/>
      <c r="F71" s="323"/>
      <c r="G71" s="323"/>
      <c r="H71" s="323"/>
      <c r="I71" s="323"/>
      <c r="J71" s="324"/>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25"/>
      <c r="I78" s="325"/>
      <c r="J78" s="147"/>
      <c r="K78" s="138"/>
      <c r="L78" s="137"/>
      <c r="M78" s="314"/>
    </row>
    <row r="79" spans="1:13" s="141" customFormat="1" x14ac:dyDescent="0.2">
      <c r="A79" s="252"/>
      <c r="B79" s="137"/>
      <c r="C79" s="137"/>
      <c r="D79" s="137"/>
      <c r="E79" s="137"/>
      <c r="F79" s="137"/>
      <c r="G79" s="253"/>
      <c r="H79" s="192"/>
      <c r="I79" s="192"/>
      <c r="J79" s="192"/>
      <c r="K79" s="138"/>
      <c r="L79" s="137"/>
      <c r="M79" s="314"/>
    </row>
    <row r="80" spans="1:13" s="141" customFormat="1" x14ac:dyDescent="0.2">
      <c r="A80" s="148"/>
      <c r="F80" s="326"/>
      <c r="G80" s="326"/>
      <c r="H80" s="327"/>
      <c r="I80" s="327"/>
      <c r="K80" s="138"/>
      <c r="L80" s="137"/>
      <c r="M80" s="314"/>
    </row>
    <row r="81" spans="1:13" s="140" customFormat="1" ht="26.25" customHeight="1" x14ac:dyDescent="0.2">
      <c r="A81" s="149" t="s">
        <v>96</v>
      </c>
      <c r="B81" s="150"/>
      <c r="C81" s="150"/>
      <c r="D81" s="151"/>
      <c r="E81" s="151"/>
      <c r="F81" s="309" t="s">
        <v>66</v>
      </c>
      <c r="G81" s="309"/>
      <c r="H81" s="310" t="s">
        <v>20</v>
      </c>
      <c r="I81" s="310"/>
      <c r="J81" s="173" t="s">
        <v>64</v>
      </c>
      <c r="K81" s="153"/>
      <c r="L81" s="215"/>
      <c r="M81" s="289" t="s">
        <v>117</v>
      </c>
    </row>
    <row r="82" spans="1:13" s="141" customFormat="1" ht="12.75" x14ac:dyDescent="0.2">
      <c r="A82" s="271" t="s">
        <v>109</v>
      </c>
      <c r="B82" s="155"/>
      <c r="C82" s="155"/>
      <c r="D82" s="156"/>
      <c r="E82" s="156"/>
      <c r="F82" s="311" t="s">
        <v>23</v>
      </c>
      <c r="G82" s="311"/>
      <c r="H82" s="311" t="s">
        <v>23</v>
      </c>
      <c r="I82" s="311"/>
      <c r="J82" s="225" t="s">
        <v>23</v>
      </c>
      <c r="K82" s="138"/>
      <c r="L82" s="137"/>
      <c r="M82" s="272"/>
    </row>
    <row r="83" spans="1:13" s="141" customFormat="1" ht="12.75" customHeight="1" x14ac:dyDescent="0.2">
      <c r="A83" s="377"/>
      <c r="B83" s="319"/>
      <c r="C83" s="319"/>
      <c r="D83" s="319"/>
      <c r="E83" s="320"/>
      <c r="F83" s="305"/>
      <c r="G83" s="306"/>
      <c r="H83" s="305"/>
      <c r="I83" s="306"/>
      <c r="J83" s="234" t="str">
        <f>+IF(F83&lt;&gt;"",(F83-H83),"")</f>
        <v/>
      </c>
      <c r="K83" s="138"/>
      <c r="L83" s="137"/>
      <c r="M83" s="274" t="s">
        <v>74</v>
      </c>
    </row>
    <row r="84" spans="1:13" s="141" customFormat="1" ht="12.75" customHeight="1" x14ac:dyDescent="0.2">
      <c r="A84" s="377"/>
      <c r="B84" s="319"/>
      <c r="C84" s="319"/>
      <c r="D84" s="319"/>
      <c r="E84" s="320"/>
      <c r="F84" s="305"/>
      <c r="G84" s="306"/>
      <c r="H84" s="305"/>
      <c r="I84" s="306"/>
      <c r="J84" s="234" t="str">
        <f t="shared" ref="J84:J88" si="5">+IF(F84&lt;&gt;"",(F84-H84),"")</f>
        <v/>
      </c>
      <c r="K84" s="138"/>
      <c r="L84" s="137"/>
      <c r="M84" s="272"/>
    </row>
    <row r="85" spans="1:13" s="141" customFormat="1" ht="12.75" customHeight="1" x14ac:dyDescent="0.2">
      <c r="A85" s="262"/>
      <c r="B85" s="189"/>
      <c r="C85" s="189"/>
      <c r="D85" s="189"/>
      <c r="E85" s="190"/>
      <c r="F85" s="305"/>
      <c r="G85" s="306"/>
      <c r="H85" s="305"/>
      <c r="I85" s="306"/>
      <c r="J85" s="234" t="str">
        <f t="shared" si="5"/>
        <v/>
      </c>
      <c r="K85" s="138"/>
      <c r="L85" s="137"/>
      <c r="M85" s="272"/>
    </row>
    <row r="86" spans="1:13" s="141" customFormat="1" x14ac:dyDescent="0.2">
      <c r="A86" s="318"/>
      <c r="B86" s="319"/>
      <c r="C86" s="319"/>
      <c r="D86" s="319"/>
      <c r="E86" s="320"/>
      <c r="F86" s="305"/>
      <c r="G86" s="306"/>
      <c r="H86" s="305"/>
      <c r="I86" s="306"/>
      <c r="J86" s="234" t="str">
        <f t="shared" si="5"/>
        <v/>
      </c>
      <c r="K86" s="138"/>
      <c r="L86" s="137"/>
    </row>
    <row r="87" spans="1:13" s="141" customFormat="1" x14ac:dyDescent="0.2">
      <c r="A87" s="377"/>
      <c r="B87" s="319"/>
      <c r="C87" s="319"/>
      <c r="D87" s="319"/>
      <c r="E87" s="320"/>
      <c r="F87" s="305"/>
      <c r="G87" s="306"/>
      <c r="H87" s="305"/>
      <c r="I87" s="306"/>
      <c r="J87" s="234" t="str">
        <f t="shared" si="5"/>
        <v/>
      </c>
      <c r="K87" s="138"/>
      <c r="L87" s="137"/>
    </row>
    <row r="88" spans="1:13" s="141" customFormat="1" x14ac:dyDescent="0.2">
      <c r="A88" s="318"/>
      <c r="B88" s="319"/>
      <c r="C88" s="319"/>
      <c r="D88" s="319"/>
      <c r="E88" s="320"/>
      <c r="F88" s="305"/>
      <c r="G88" s="306"/>
      <c r="H88" s="305"/>
      <c r="I88" s="306"/>
      <c r="J88" s="234" t="str">
        <f t="shared" si="5"/>
        <v/>
      </c>
      <c r="K88" s="138"/>
      <c r="L88" s="137"/>
      <c r="M88" s="139"/>
    </row>
    <row r="89" spans="1:13" s="141" customFormat="1" ht="12.75" thickBot="1" x14ac:dyDescent="0.25">
      <c r="A89" s="161" t="s">
        <v>65</v>
      </c>
      <c r="B89" s="162"/>
      <c r="C89" s="162"/>
      <c r="D89" s="163"/>
      <c r="E89" s="163"/>
      <c r="F89" s="328">
        <f>ROUND(SUM(F83:G88),0)</f>
        <v>0</v>
      </c>
      <c r="G89" s="328"/>
      <c r="H89" s="328">
        <f>ROUND(SUM(H83:I88),0)</f>
        <v>0</v>
      </c>
      <c r="I89" s="328"/>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09" t="s">
        <v>66</v>
      </c>
      <c r="G94" s="309"/>
      <c r="H94" s="310" t="s">
        <v>20</v>
      </c>
      <c r="I94" s="310"/>
      <c r="J94" s="173" t="s">
        <v>64</v>
      </c>
      <c r="K94" s="153"/>
      <c r="L94" s="215"/>
      <c r="M94" s="274"/>
    </row>
    <row r="95" spans="1:13" s="141" customFormat="1" ht="12.75" x14ac:dyDescent="0.2">
      <c r="A95" s="271" t="s">
        <v>110</v>
      </c>
      <c r="B95" s="168"/>
      <c r="C95" s="168"/>
      <c r="D95" s="311" t="s">
        <v>23</v>
      </c>
      <c r="E95" s="311"/>
      <c r="F95" s="311" t="s">
        <v>23</v>
      </c>
      <c r="G95" s="311"/>
      <c r="H95" s="311" t="s">
        <v>23</v>
      </c>
      <c r="I95" s="311"/>
      <c r="J95" s="225" t="s">
        <v>23</v>
      </c>
      <c r="K95" s="169"/>
      <c r="L95" s="148"/>
      <c r="M95" s="291"/>
    </row>
    <row r="96" spans="1:13" s="141" customFormat="1" x14ac:dyDescent="0.2">
      <c r="A96" s="318"/>
      <c r="B96" s="319"/>
      <c r="C96" s="320"/>
      <c r="D96" s="157"/>
      <c r="E96" s="158"/>
      <c r="F96" s="329" t="str">
        <f>+IF(D96&lt;&gt;"",ROUND((D96-E96),0),"")</f>
        <v/>
      </c>
      <c r="G96" s="330"/>
      <c r="H96" s="305"/>
      <c r="I96" s="306"/>
      <c r="J96" s="230" t="str">
        <f>+IF(F96&lt;&gt;"",(F96-H96),"")</f>
        <v/>
      </c>
      <c r="K96" s="170"/>
      <c r="L96" s="216"/>
      <c r="M96" s="274"/>
    </row>
    <row r="97" spans="1:13" s="141" customFormat="1" x14ac:dyDescent="0.2">
      <c r="A97" s="188"/>
      <c r="B97" s="189"/>
      <c r="C97" s="190"/>
      <c r="D97" s="157"/>
      <c r="E97" s="158"/>
      <c r="F97" s="329" t="str">
        <f>+IF(D97&lt;&gt;"",ROUND((D97-E97),0),"")</f>
        <v/>
      </c>
      <c r="G97" s="330"/>
      <c r="H97" s="305"/>
      <c r="I97" s="306"/>
      <c r="J97" s="230"/>
      <c r="K97" s="170"/>
      <c r="L97" s="216"/>
      <c r="M97" s="274"/>
    </row>
    <row r="98" spans="1:13" s="141" customFormat="1" x14ac:dyDescent="0.2">
      <c r="A98" s="188"/>
      <c r="B98" s="189"/>
      <c r="C98" s="190"/>
      <c r="D98" s="157"/>
      <c r="E98" s="158"/>
      <c r="F98" s="329" t="str">
        <f>+IF(D98&lt;&gt;"",ROUND((D98-E98),0),"")</f>
        <v/>
      </c>
      <c r="G98" s="330"/>
      <c r="H98" s="305"/>
      <c r="I98" s="306"/>
      <c r="J98" s="230" t="str">
        <f>+IF(F98&lt;&gt;"",(F98-H98),"")</f>
        <v/>
      </c>
      <c r="K98" s="170"/>
      <c r="L98" s="216"/>
      <c r="M98" s="274"/>
    </row>
    <row r="99" spans="1:13" s="141" customFormat="1" ht="12.75" thickBot="1" x14ac:dyDescent="0.25">
      <c r="A99" s="161" t="s">
        <v>65</v>
      </c>
      <c r="B99" s="162"/>
      <c r="C99" s="162"/>
      <c r="D99" s="163"/>
      <c r="E99" s="163"/>
      <c r="F99" s="307">
        <f>ROUND(SUM(F96:G98),0)</f>
        <v>0</v>
      </c>
      <c r="G99" s="307"/>
      <c r="H99" s="307">
        <f>ROUND(SUM(H96:I98),0)</f>
        <v>0</v>
      </c>
      <c r="I99" s="307"/>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09" t="s">
        <v>66</v>
      </c>
      <c r="G104" s="309"/>
      <c r="H104" s="310" t="s">
        <v>20</v>
      </c>
      <c r="I104" s="310"/>
      <c r="J104" s="173" t="s">
        <v>64</v>
      </c>
      <c r="K104" s="169"/>
      <c r="L104" s="148"/>
      <c r="M104" s="139"/>
    </row>
    <row r="105" spans="1:13" s="140" customFormat="1" ht="12" customHeight="1" x14ac:dyDescent="0.2">
      <c r="A105" s="271" t="s">
        <v>109</v>
      </c>
      <c r="B105" s="174"/>
      <c r="C105" s="174"/>
      <c r="D105" s="175"/>
      <c r="E105" s="175"/>
      <c r="F105" s="311" t="s">
        <v>23</v>
      </c>
      <c r="G105" s="311"/>
      <c r="H105" s="311" t="s">
        <v>23</v>
      </c>
      <c r="I105" s="311"/>
      <c r="J105" s="226" t="s">
        <v>23</v>
      </c>
      <c r="K105" s="169"/>
      <c r="L105" s="148"/>
      <c r="M105" s="272"/>
    </row>
    <row r="106" spans="1:13" s="141" customFormat="1" ht="12" customHeight="1" x14ac:dyDescent="0.2">
      <c r="A106" s="321"/>
      <c r="B106" s="319"/>
      <c r="C106" s="319"/>
      <c r="D106" s="319"/>
      <c r="E106" s="320"/>
      <c r="F106" s="305"/>
      <c r="G106" s="306"/>
      <c r="H106" s="305"/>
      <c r="I106" s="306"/>
      <c r="J106" s="230" t="str">
        <f t="shared" ref="J106:J113" si="6">+IF(F106&lt;&gt;"",(F106-H106),"")</f>
        <v/>
      </c>
      <c r="K106" s="169"/>
      <c r="L106" s="148"/>
      <c r="M106" s="272"/>
    </row>
    <row r="107" spans="1:13" s="141" customFormat="1" ht="12" customHeight="1" x14ac:dyDescent="0.2">
      <c r="A107" s="263"/>
      <c r="B107" s="189"/>
      <c r="C107" s="189"/>
      <c r="D107" s="189"/>
      <c r="E107" s="190"/>
      <c r="F107" s="305"/>
      <c r="G107" s="306"/>
      <c r="H107" s="305"/>
      <c r="I107" s="306"/>
      <c r="J107" s="230" t="str">
        <f t="shared" si="6"/>
        <v/>
      </c>
      <c r="K107" s="169"/>
      <c r="L107" s="148"/>
      <c r="M107" s="272"/>
    </row>
    <row r="108" spans="1:13" s="141" customFormat="1" ht="12" customHeight="1" x14ac:dyDescent="0.2">
      <c r="A108" s="262"/>
      <c r="B108" s="189"/>
      <c r="C108" s="189"/>
      <c r="D108" s="189"/>
      <c r="E108" s="190"/>
      <c r="F108" s="305"/>
      <c r="G108" s="306"/>
      <c r="H108" s="305"/>
      <c r="I108" s="306"/>
      <c r="J108" s="230" t="str">
        <f t="shared" si="6"/>
        <v/>
      </c>
      <c r="K108" s="169"/>
      <c r="L108" s="148"/>
      <c r="M108" s="272"/>
    </row>
    <row r="109" spans="1:13" s="141" customFormat="1" ht="12" customHeight="1" x14ac:dyDescent="0.2">
      <c r="A109" s="262"/>
      <c r="B109" s="189"/>
      <c r="C109" s="189"/>
      <c r="D109" s="189"/>
      <c r="E109" s="190"/>
      <c r="F109" s="305"/>
      <c r="G109" s="306"/>
      <c r="H109" s="305"/>
      <c r="I109" s="306"/>
      <c r="J109" s="230" t="str">
        <f t="shared" si="6"/>
        <v/>
      </c>
      <c r="K109" s="169"/>
      <c r="L109" s="148"/>
      <c r="M109" s="272"/>
    </row>
    <row r="110" spans="1:13" s="141" customFormat="1" x14ac:dyDescent="0.2">
      <c r="A110" s="318"/>
      <c r="B110" s="319"/>
      <c r="C110" s="319"/>
      <c r="D110" s="319"/>
      <c r="E110" s="320"/>
      <c r="F110" s="305"/>
      <c r="G110" s="306"/>
      <c r="H110" s="305"/>
      <c r="I110" s="306"/>
      <c r="J110" s="230" t="str">
        <f t="shared" si="6"/>
        <v/>
      </c>
      <c r="K110" s="169"/>
      <c r="L110" s="148"/>
      <c r="M110" s="139"/>
    </row>
    <row r="111" spans="1:13" s="141" customFormat="1" x14ac:dyDescent="0.2">
      <c r="A111" s="318"/>
      <c r="B111" s="319"/>
      <c r="C111" s="319"/>
      <c r="D111" s="319"/>
      <c r="E111" s="320"/>
      <c r="F111" s="305"/>
      <c r="G111" s="306"/>
      <c r="H111" s="305"/>
      <c r="I111" s="306"/>
      <c r="J111" s="230" t="str">
        <f t="shared" si="6"/>
        <v/>
      </c>
      <c r="K111" s="169"/>
      <c r="L111" s="148"/>
      <c r="M111" s="139"/>
    </row>
    <row r="112" spans="1:13" s="141" customFormat="1" x14ac:dyDescent="0.2">
      <c r="A112" s="321"/>
      <c r="B112" s="319"/>
      <c r="C112" s="319"/>
      <c r="D112" s="319"/>
      <c r="E112" s="320"/>
      <c r="F112" s="305"/>
      <c r="G112" s="306"/>
      <c r="H112" s="305"/>
      <c r="I112" s="306"/>
      <c r="J112" s="230" t="str">
        <f t="shared" si="6"/>
        <v/>
      </c>
      <c r="K112" s="169"/>
      <c r="L112" s="148"/>
      <c r="M112" s="139"/>
    </row>
    <row r="113" spans="1:13" s="141" customFormat="1" ht="12" customHeight="1" x14ac:dyDescent="0.2">
      <c r="A113" s="318"/>
      <c r="B113" s="319"/>
      <c r="C113" s="319"/>
      <c r="D113" s="319"/>
      <c r="E113" s="320"/>
      <c r="F113" s="305"/>
      <c r="G113" s="306"/>
      <c r="H113" s="305"/>
      <c r="I113" s="306"/>
      <c r="J113" s="230" t="str">
        <f t="shared" si="6"/>
        <v/>
      </c>
      <c r="K113" s="169"/>
      <c r="L113" s="148"/>
      <c r="M113" s="139"/>
    </row>
    <row r="114" spans="1:13" s="141" customFormat="1" ht="12.75" thickBot="1" x14ac:dyDescent="0.25">
      <c r="A114" s="161" t="s">
        <v>65</v>
      </c>
      <c r="B114" s="162"/>
      <c r="C114" s="162"/>
      <c r="D114" s="163"/>
      <c r="E114" s="163"/>
      <c r="F114" s="308">
        <f>ROUND(SUM(F106:G113),0)</f>
        <v>0</v>
      </c>
      <c r="G114" s="308"/>
      <c r="H114" s="308">
        <f>ROUND(SUM(H106:I113),0)</f>
        <v>0</v>
      </c>
      <c r="I114" s="308"/>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09" t="s">
        <v>66</v>
      </c>
      <c r="G119" s="309"/>
      <c r="H119" s="310" t="s">
        <v>20</v>
      </c>
      <c r="I119" s="310"/>
      <c r="J119" s="173" t="s">
        <v>64</v>
      </c>
      <c r="K119" s="138"/>
      <c r="L119" s="148"/>
      <c r="M119" s="141"/>
    </row>
    <row r="120" spans="1:13" s="141" customFormat="1" x14ac:dyDescent="0.2">
      <c r="A120" s="260"/>
      <c r="B120" s="168"/>
      <c r="C120" s="168"/>
      <c r="D120" s="180"/>
      <c r="E120" s="180"/>
      <c r="F120" s="311" t="s">
        <v>23</v>
      </c>
      <c r="G120" s="311"/>
      <c r="H120" s="311" t="s">
        <v>23</v>
      </c>
      <c r="I120" s="311"/>
      <c r="J120" s="226" t="s">
        <v>23</v>
      </c>
      <c r="K120" s="153"/>
      <c r="L120" s="148"/>
      <c r="M120" s="154"/>
    </row>
    <row r="121" spans="1:13" s="141" customFormat="1" x14ac:dyDescent="0.2">
      <c r="A121" s="176"/>
      <c r="B121" s="177"/>
      <c r="C121" s="177"/>
      <c r="D121" s="177"/>
      <c r="E121" s="178"/>
      <c r="F121" s="305"/>
      <c r="G121" s="306"/>
      <c r="H121" s="305"/>
      <c r="I121" s="306"/>
      <c r="J121" s="230" t="str">
        <f t="shared" ref="J121:J122" si="7">+IF(F121&lt;&gt;"",(F121-H121),"")</f>
        <v/>
      </c>
      <c r="K121" s="138"/>
      <c r="L121" s="148"/>
      <c r="M121" s="293" t="s">
        <v>76</v>
      </c>
    </row>
    <row r="122" spans="1:13" s="141" customFormat="1" x14ac:dyDescent="0.2">
      <c r="A122" s="176"/>
      <c r="B122" s="177"/>
      <c r="C122" s="177"/>
      <c r="D122" s="177"/>
      <c r="E122" s="178"/>
      <c r="F122" s="305"/>
      <c r="G122" s="306"/>
      <c r="H122" s="305"/>
      <c r="I122" s="306"/>
      <c r="J122" s="230" t="str">
        <f t="shared" si="7"/>
        <v/>
      </c>
      <c r="K122" s="138"/>
      <c r="L122" s="148"/>
      <c r="M122" s="154"/>
    </row>
    <row r="123" spans="1:13" s="141" customFormat="1" ht="12.75" thickBot="1" x14ac:dyDescent="0.25">
      <c r="A123" s="161" t="s">
        <v>65</v>
      </c>
      <c r="B123" s="162"/>
      <c r="C123" s="162"/>
      <c r="D123" s="163"/>
      <c r="E123" s="163"/>
      <c r="F123" s="307">
        <f>+ROUND(SUM(F121:G122),0)</f>
        <v>0</v>
      </c>
      <c r="G123" s="307"/>
      <c r="H123" s="307">
        <f>+ROUND(SUM(H121:I122),0)</f>
        <v>0</v>
      </c>
      <c r="I123" s="307"/>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67" t="s">
        <v>104</v>
      </c>
      <c r="B129" s="368"/>
      <c r="C129" s="368"/>
      <c r="D129" s="368"/>
      <c r="E129" s="368"/>
      <c r="F129" s="368"/>
      <c r="G129" s="368"/>
      <c r="H129" s="368"/>
      <c r="I129" s="368"/>
      <c r="J129" s="369"/>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64"/>
      <c r="B131" s="365"/>
      <c r="C131" s="365"/>
      <c r="D131" s="365"/>
      <c r="E131" s="365"/>
      <c r="F131" s="365"/>
      <c r="G131" s="365"/>
      <c r="H131" s="365"/>
      <c r="I131" s="365"/>
      <c r="J131" s="366"/>
      <c r="K131" s="153"/>
      <c r="L131" s="148"/>
      <c r="M131" s="103"/>
    </row>
    <row r="132" spans="1:13" s="141" customFormat="1" x14ac:dyDescent="0.2">
      <c r="A132" s="364"/>
      <c r="B132" s="365"/>
      <c r="C132" s="365"/>
      <c r="D132" s="365"/>
      <c r="E132" s="365"/>
      <c r="F132" s="365"/>
      <c r="G132" s="365"/>
      <c r="H132" s="365"/>
      <c r="I132" s="365"/>
      <c r="J132" s="366"/>
      <c r="K132" s="153"/>
      <c r="L132" s="148"/>
      <c r="M132" s="103"/>
    </row>
    <row r="133" spans="1:13" s="141" customFormat="1" x14ac:dyDescent="0.2">
      <c r="A133" s="364"/>
      <c r="B133" s="365"/>
      <c r="C133" s="365"/>
      <c r="D133" s="365"/>
      <c r="E133" s="365"/>
      <c r="F133" s="365"/>
      <c r="G133" s="365"/>
      <c r="H133" s="365"/>
      <c r="I133" s="365"/>
      <c r="J133" s="366"/>
      <c r="K133" s="153"/>
      <c r="L133" s="148"/>
    </row>
    <row r="134" spans="1:13" s="141" customFormat="1" x14ac:dyDescent="0.2">
      <c r="A134" s="364"/>
      <c r="B134" s="365"/>
      <c r="C134" s="365"/>
      <c r="D134" s="365"/>
      <c r="E134" s="365"/>
      <c r="F134" s="365"/>
      <c r="G134" s="365"/>
      <c r="H134" s="365"/>
      <c r="I134" s="365"/>
      <c r="J134" s="366"/>
      <c r="K134" s="153"/>
      <c r="L134" s="148"/>
    </row>
    <row r="135" spans="1:13" s="141" customFormat="1" x14ac:dyDescent="0.2">
      <c r="A135" s="364"/>
      <c r="B135" s="365"/>
      <c r="C135" s="365"/>
      <c r="D135" s="365"/>
      <c r="E135" s="365"/>
      <c r="F135" s="365"/>
      <c r="G135" s="365"/>
      <c r="H135" s="365"/>
      <c r="I135" s="365"/>
      <c r="J135" s="366"/>
      <c r="K135" s="153"/>
      <c r="L135" s="148"/>
      <c r="M135" s="103"/>
    </row>
    <row r="136" spans="1:13" s="141" customFormat="1" x14ac:dyDescent="0.2">
      <c r="A136" s="364"/>
      <c r="B136" s="365"/>
      <c r="C136" s="365"/>
      <c r="D136" s="365"/>
      <c r="E136" s="365"/>
      <c r="F136" s="365"/>
      <c r="G136" s="365"/>
      <c r="H136" s="365"/>
      <c r="I136" s="365"/>
      <c r="J136" s="366"/>
      <c r="K136" s="153"/>
      <c r="L136" s="148"/>
      <c r="M136" s="103"/>
    </row>
    <row r="137" spans="1:13" s="141" customFormat="1" x14ac:dyDescent="0.2">
      <c r="A137" s="364"/>
      <c r="B137" s="365"/>
      <c r="C137" s="365"/>
      <c r="D137" s="365"/>
      <c r="E137" s="365"/>
      <c r="F137" s="365"/>
      <c r="G137" s="365"/>
      <c r="H137" s="365"/>
      <c r="I137" s="365"/>
      <c r="J137" s="366"/>
      <c r="K137" s="153"/>
      <c r="L137" s="148"/>
      <c r="M137" s="103"/>
    </row>
    <row r="138" spans="1:13" s="141" customFormat="1" x14ac:dyDescent="0.2">
      <c r="A138" s="364"/>
      <c r="B138" s="365"/>
      <c r="C138" s="365"/>
      <c r="D138" s="365"/>
      <c r="E138" s="365"/>
      <c r="F138" s="365"/>
      <c r="G138" s="365"/>
      <c r="H138" s="365"/>
      <c r="I138" s="365"/>
      <c r="J138" s="366"/>
      <c r="K138" s="153"/>
      <c r="L138" s="148"/>
      <c r="M138" s="103"/>
    </row>
    <row r="139" spans="1:13" s="141" customFormat="1" x14ac:dyDescent="0.2">
      <c r="A139" s="364"/>
      <c r="B139" s="365"/>
      <c r="C139" s="365"/>
      <c r="D139" s="365"/>
      <c r="E139" s="365"/>
      <c r="F139" s="365"/>
      <c r="G139" s="365"/>
      <c r="H139" s="365"/>
      <c r="I139" s="365"/>
      <c r="J139" s="366"/>
      <c r="K139" s="153"/>
      <c r="L139" s="148"/>
      <c r="M139" s="103"/>
    </row>
    <row r="140" spans="1:13" s="141" customFormat="1" x14ac:dyDescent="0.2">
      <c r="A140" s="364"/>
      <c r="B140" s="365"/>
      <c r="C140" s="365"/>
      <c r="D140" s="365"/>
      <c r="E140" s="365"/>
      <c r="F140" s="365"/>
      <c r="G140" s="365"/>
      <c r="H140" s="365"/>
      <c r="I140" s="365"/>
      <c r="J140" s="366"/>
      <c r="K140" s="153"/>
      <c r="L140" s="148"/>
      <c r="M140" s="135"/>
    </row>
    <row r="141" spans="1:13" s="141" customFormat="1" x14ac:dyDescent="0.2">
      <c r="A141" s="364"/>
      <c r="B141" s="365"/>
      <c r="C141" s="365"/>
      <c r="D141" s="365"/>
      <c r="E141" s="365"/>
      <c r="F141" s="365"/>
      <c r="G141" s="365"/>
      <c r="H141" s="365"/>
      <c r="I141" s="365"/>
      <c r="J141" s="366"/>
      <c r="K141" s="153"/>
      <c r="L141" s="148"/>
    </row>
    <row r="142" spans="1:13" s="141" customFormat="1" x14ac:dyDescent="0.2">
      <c r="A142" s="364"/>
      <c r="B142" s="365"/>
      <c r="C142" s="365"/>
      <c r="D142" s="365"/>
      <c r="E142" s="365"/>
      <c r="F142" s="365"/>
      <c r="G142" s="365"/>
      <c r="H142" s="365"/>
      <c r="I142" s="365"/>
      <c r="J142" s="366"/>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F33:G33"/>
    <mergeCell ref="F34:G34"/>
    <mergeCell ref="F24:G24"/>
    <mergeCell ref="F19:G19"/>
    <mergeCell ref="F20:G20"/>
    <mergeCell ref="F21:G21"/>
    <mergeCell ref="F22:G22"/>
    <mergeCell ref="F23:G23"/>
    <mergeCell ref="F25:G25"/>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F122:G122"/>
    <mergeCell ref="H122:I122"/>
    <mergeCell ref="F123:G123"/>
    <mergeCell ref="H123:I123"/>
    <mergeCell ref="F114:G114"/>
    <mergeCell ref="H114:I114"/>
    <mergeCell ref="F119:G119"/>
    <mergeCell ref="H119:I119"/>
    <mergeCell ref="F120:G120"/>
    <mergeCell ref="H120:I120"/>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Herluf Dose Christensen</cp:lastModifiedBy>
  <cp:lastPrinted>2024-07-03T07:12:28Z</cp:lastPrinted>
  <dcterms:created xsi:type="dcterms:W3CDTF">2012-01-05T13:41:42Z</dcterms:created>
  <dcterms:modified xsi:type="dcterms:W3CDTF">2025-11-26T13:18:43Z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